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Expenditure - Table 1" sheetId="1" r:id="rId1"/>
    <sheet name="Receipts - Table 1" sheetId="2" r:id="rId2"/>
    <sheet name="Summary - Table 1" sheetId="3" r:id="rId3"/>
    <sheet name="Summary + Notes - Table 1" sheetId="4" r:id="rId4"/>
    <sheet name="Bank Rec - Table 1" sheetId="5" r:id="rId5"/>
  </sheets>
  <definedNames/>
  <calcPr fullCalcOnLoad="1"/>
</workbook>
</file>

<file path=xl/sharedStrings.xml><?xml version="1.0" encoding="utf-8"?>
<sst xmlns="http://schemas.openxmlformats.org/spreadsheetml/2006/main" count="209" uniqueCount="117">
  <si>
    <t>Newton Abbot Orchestra - Expenditure 2014</t>
  </si>
  <si>
    <t>\</t>
  </si>
  <si>
    <t xml:space="preserve">Date </t>
  </si>
  <si>
    <t>Chq No.</t>
  </si>
  <si>
    <t>Letting of rehearsal and concert venues</t>
  </si>
  <si>
    <t>Conduct'r fees</t>
  </si>
  <si>
    <t>Hire and purchase of sheet music</t>
  </si>
  <si>
    <t>Xmas dinner</t>
  </si>
  <si>
    <t>Concert Exps</t>
  </si>
  <si>
    <t>Misc.</t>
  </si>
  <si>
    <t>Payment to charities</t>
  </si>
  <si>
    <t>Trf to Reserve A/c</t>
  </si>
  <si>
    <t>Payee</t>
  </si>
  <si>
    <t>Remarks</t>
  </si>
  <si>
    <t>R Young</t>
  </si>
  <si>
    <t>Jan 2014</t>
  </si>
  <si>
    <t>Kingsbridge Inn</t>
  </si>
  <si>
    <t>Orchestra meal</t>
  </si>
  <si>
    <t>Dame Hannah Rogers Trust</t>
  </si>
  <si>
    <t>Jan 14 - Wednesdays</t>
  </si>
  <si>
    <t>Feb 14 - Wednesdays</t>
  </si>
  <si>
    <t>March 14 - Wednesdays</t>
  </si>
  <si>
    <t>Feb - April 2014</t>
  </si>
  <si>
    <t>C Buckland-Bork</t>
  </si>
  <si>
    <t>Web domain</t>
  </si>
  <si>
    <t xml:space="preserve">S Bentley </t>
  </si>
  <si>
    <t>Music hire/ printing</t>
  </si>
  <si>
    <t>April 14 - Wednesdays</t>
  </si>
  <si>
    <t>May 14 - Wednesdays</t>
  </si>
  <si>
    <t>June 14 - Wednesdays</t>
  </si>
  <si>
    <t>July 14 - Wednesdays</t>
  </si>
  <si>
    <t>May 14 &amp; Music hire</t>
  </si>
  <si>
    <t>T Davies</t>
  </si>
  <si>
    <t>Narrator</t>
  </si>
  <si>
    <t>S Day</t>
  </si>
  <si>
    <t>Extra percussion</t>
  </si>
  <si>
    <t>2 Rehearsals</t>
  </si>
  <si>
    <t>June &amp; July 2014</t>
  </si>
  <si>
    <t>The Helen Foundation</t>
  </si>
  <si>
    <t>Donation to charity</t>
  </si>
  <si>
    <t>Sept 14 - Wednesdays</t>
  </si>
  <si>
    <t>Oct 14 - Wednesdays</t>
  </si>
  <si>
    <t>Nov 14 - Wednesdays</t>
  </si>
  <si>
    <t>Sept &amp; Oct 2014</t>
  </si>
  <si>
    <t>Dec 14 - Wednesdays</t>
  </si>
  <si>
    <t>Nov 14 - Rehearsal</t>
  </si>
  <si>
    <t>C Avery</t>
  </si>
  <si>
    <t>K Heath</t>
  </si>
  <si>
    <t>Nov &amp; Dec 2014</t>
  </si>
  <si>
    <t>Music copying</t>
  </si>
  <si>
    <t>Newton Abbot Orchestra- Receipts 2014</t>
  </si>
  <si>
    <t xml:space="preserve">Date paid to bank </t>
  </si>
  <si>
    <t>Ref</t>
  </si>
  <si>
    <t>Subt'ns</t>
  </si>
  <si>
    <t>Donat'ns</t>
  </si>
  <si>
    <t>Proceeds from Concerts and Recordings</t>
  </si>
  <si>
    <t>Transfer to Reserve</t>
  </si>
  <si>
    <t>Reserve Account Interest and Donations</t>
  </si>
  <si>
    <t>Total</t>
  </si>
  <si>
    <t>D Forbes - Direct</t>
  </si>
  <si>
    <t>per bank statement</t>
  </si>
  <si>
    <t>M Avery - Direct</t>
  </si>
  <si>
    <t>I Campbell - Direct</t>
  </si>
  <si>
    <t>M Vosloo - Direct</t>
  </si>
  <si>
    <t>Hannahs - Dec 13 concert: Millie Wives</t>
  </si>
  <si>
    <t>Interest per bank statement</t>
  </si>
  <si>
    <t>Ian Campbell - Direct</t>
  </si>
  <si>
    <t>Rosemary Roscoe</t>
  </si>
  <si>
    <t>0/5/14</t>
  </si>
  <si>
    <t>S C Hunt - Direct</t>
  </si>
  <si>
    <t>C Edworthy - Direct</t>
  </si>
  <si>
    <t>Miss N R Snowden - Direct</t>
  </si>
  <si>
    <t>Gabi Mills - Direct</t>
  </si>
  <si>
    <t>Teignmouth concert</t>
  </si>
  <si>
    <t>Geoff Sparling - Summer</t>
  </si>
  <si>
    <t>Paul Dymond</t>
  </si>
  <si>
    <t>Newton Abbot Orchestra - Financial Summary 2014</t>
  </si>
  <si>
    <t>(From 1st January)</t>
  </si>
  <si>
    <t>δ</t>
  </si>
  <si>
    <t xml:space="preserve"> </t>
  </si>
  <si>
    <t>Opening Balance (1/1/14)</t>
  </si>
  <si>
    <t>Current Account</t>
  </si>
  <si>
    <t xml:space="preserve">(after year end adjustments) </t>
  </si>
  <si>
    <t>Reserve Account</t>
  </si>
  <si>
    <t>Receipts</t>
  </si>
  <si>
    <t>Subscriptions</t>
  </si>
  <si>
    <t>Christmas dinner</t>
  </si>
  <si>
    <t>Grants</t>
  </si>
  <si>
    <t>Proceeds from concerts, recordings etc</t>
  </si>
  <si>
    <t>Legacy</t>
  </si>
  <si>
    <t>Bank interest</t>
  </si>
  <si>
    <t>Transfer from current to reserve a/c</t>
  </si>
  <si>
    <t>Expenditure</t>
  </si>
  <si>
    <t>Conductors' fees</t>
  </si>
  <si>
    <t>Concert expenses</t>
  </si>
  <si>
    <t>Payments to charities</t>
  </si>
  <si>
    <t xml:space="preserve">Current Balance </t>
  </si>
  <si>
    <t>Surplus/(Deficit) to date</t>
  </si>
  <si>
    <t>Secretaries' and Treasurer's expenses</t>
  </si>
  <si>
    <t>Surplus/(Deficit) for year</t>
  </si>
  <si>
    <t>Notes</t>
  </si>
  <si>
    <t>At the end of 2014 we had £11.24 more than at the beginning due to a small surplus of income over running costs.</t>
  </si>
  <si>
    <t>Income from subscriptions was £83 less than the previous year.</t>
  </si>
  <si>
    <t>Membership was 40/38/42 in the 3 terms with 3/1/1 members paying reduced subs</t>
  </si>
  <si>
    <t>Income from concerts was £500 from the December 2013 concert, £50 donation from St Petrocks for the April concert and £239 from the Carlton concert</t>
  </si>
  <si>
    <t>Concert expenses were £100 to Trevor Davies as Narrator + extra players £180</t>
  </si>
  <si>
    <t>Payments to charities was £239 to the Helen Foundation re the Summer concert at the old Carlton Theatre</t>
  </si>
  <si>
    <t>Misc expenses - Website £38.26</t>
  </si>
  <si>
    <t>Bank Reconciliation</t>
  </si>
  <si>
    <t>Business Reserve Account</t>
  </si>
  <si>
    <t>Opening Balance</t>
  </si>
  <si>
    <t>Payments</t>
  </si>
  <si>
    <t>Closing Balance</t>
  </si>
  <si>
    <t>Reconciliation</t>
  </si>
  <si>
    <t xml:space="preserve">Balance per bank statement </t>
  </si>
  <si>
    <t>Add: outstanding lodgements</t>
  </si>
  <si>
    <t>Less: outstanding cheques</t>
  </si>
</sst>
</file>

<file path=xl/styles.xml><?xml version="1.0" encoding="utf-8"?>
<styleSheet xmlns="http://schemas.openxmlformats.org/spreadsheetml/2006/main">
  <fonts count="8">
    <font>
      <sz val="10"/>
      <color indexed="63"/>
      <name val="Arial"/>
      <family val="0"/>
    </font>
    <font>
      <b/>
      <sz val="12"/>
      <color indexed="63"/>
      <name val="Arial"/>
      <family val="0"/>
    </font>
    <font>
      <sz val="12"/>
      <color indexed="63"/>
      <name val="Arial"/>
      <family val="0"/>
    </font>
    <font>
      <b/>
      <sz val="14"/>
      <color indexed="63"/>
      <name val="Arial"/>
      <family val="0"/>
    </font>
    <font>
      <b/>
      <u val="single"/>
      <sz val="10"/>
      <color indexed="63"/>
      <name val="Arial"/>
      <family val="0"/>
    </font>
    <font>
      <sz val="10"/>
      <color indexed="63"/>
      <name val="System Font Regular"/>
      <family val="0"/>
    </font>
    <font>
      <u val="single"/>
      <sz val="10"/>
      <color indexed="63"/>
      <name val="Arial"/>
      <family val="0"/>
    </font>
    <font>
      <b/>
      <sz val="10"/>
      <color indexed="63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2" fontId="1" fillId="0" borderId="1" xfId="0" applyNumberFormat="1" applyFont="1" applyBorder="1" applyAlignment="1">
      <alignment/>
    </xf>
    <xf numFmtId="0" fontId="2" fillId="0" borderId="1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15" fontId="0" fillId="0" borderId="1" xfId="0" applyNumberFormat="1" applyFont="1" applyBorder="1" applyAlignment="1">
      <alignment horizontal="center" wrapText="1"/>
    </xf>
    <xf numFmtId="0" fontId="0" fillId="0" borderId="1" xfId="0" applyNumberFormat="1" applyFont="1" applyBorder="1" applyAlignment="1">
      <alignment horizontal="center" wrapText="1"/>
    </xf>
    <xf numFmtId="2" fontId="0" fillId="0" borderId="1" xfId="0" applyNumberFormat="1" applyFont="1" applyBorder="1" applyAlignment="1">
      <alignment wrapText="1"/>
    </xf>
    <xf numFmtId="0" fontId="0" fillId="0" borderId="1" xfId="0" applyNumberFormat="1" applyFont="1" applyBorder="1" applyAlignment="1">
      <alignment wrapText="1"/>
    </xf>
    <xf numFmtId="15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17" fontId="0" fillId="0" borderId="1" xfId="0" applyNumberFormat="1" applyFont="1" applyBorder="1" applyAlignment="1">
      <alignment wrapText="1"/>
    </xf>
    <xf numFmtId="0" fontId="0" fillId="0" borderId="0" xfId="0" applyNumberFormat="1" applyFont="1" applyAlignment="1">
      <alignment/>
    </xf>
    <xf numFmtId="2" fontId="2" fillId="0" borderId="1" xfId="0" applyNumberFormat="1" applyFont="1" applyBorder="1" applyAlignment="1">
      <alignment horizontal="right" wrapText="1"/>
    </xf>
    <xf numFmtId="15" fontId="2" fillId="0" borderId="1" xfId="0" applyNumberFormat="1" applyFont="1" applyBorder="1" applyAlignment="1">
      <alignment horizontal="center" wrapText="1"/>
    </xf>
    <xf numFmtId="1" fontId="0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right" vertical="center" wrapText="1"/>
    </xf>
    <xf numFmtId="2" fontId="0" fillId="0" borderId="1" xfId="0" applyNumberFormat="1" applyFont="1" applyBorder="1" applyAlignment="1">
      <alignment horizontal="right" wrapText="1"/>
    </xf>
    <xf numFmtId="0" fontId="0" fillId="0" borderId="1" xfId="0" applyNumberFormat="1" applyFont="1" applyBorder="1" applyAlignment="1">
      <alignment horizontal="right"/>
    </xf>
    <xf numFmtId="0" fontId="0" fillId="0" borderId="1" xfId="0" applyNumberFormat="1" applyFont="1" applyBorder="1" applyAlignment="1">
      <alignment horizontal="left" wrapText="1"/>
    </xf>
    <xf numFmtId="0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 horizontal="center" wrapText="1"/>
    </xf>
    <xf numFmtId="0" fontId="0" fillId="0" borderId="1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3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 horizontal="left"/>
    </xf>
    <xf numFmtId="2" fontId="0" fillId="0" borderId="1" xfId="0" applyNumberFormat="1" applyFont="1" applyBorder="1" applyAlignment="1">
      <alignment horizontal="right"/>
    </xf>
    <xf numFmtId="0" fontId="4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2" fontId="0" fillId="0" borderId="2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/>
    </xf>
    <xf numFmtId="2" fontId="0" fillId="0" borderId="2" xfId="0" applyNumberFormat="1" applyFont="1" applyBorder="1" applyAlignment="1">
      <alignment/>
    </xf>
    <xf numFmtId="2" fontId="0" fillId="0" borderId="3" xfId="0" applyNumberFormat="1" applyFont="1" applyBorder="1" applyAlignment="1">
      <alignment horizontal="right"/>
    </xf>
    <xf numFmtId="4" fontId="0" fillId="0" borderId="4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0" fontId="0" fillId="0" borderId="3" xfId="0" applyNumberFormat="1" applyFont="1" applyBorder="1" applyAlignment="1">
      <alignment/>
    </xf>
    <xf numFmtId="2" fontId="0" fillId="0" borderId="1" xfId="0" applyNumberFormat="1" applyFont="1" applyBorder="1" applyAlignment="1">
      <alignment horizontal="left" vertical="center" wrapText="1"/>
    </xf>
    <xf numFmtId="2" fontId="0" fillId="0" borderId="2" xfId="0" applyNumberFormat="1" applyFont="1" applyBorder="1" applyAlignment="1">
      <alignment horizontal="right" vertical="center" wrapText="1"/>
    </xf>
    <xf numFmtId="0" fontId="0" fillId="0" borderId="2" xfId="0" applyNumberFormat="1" applyFont="1" applyBorder="1" applyAlignment="1">
      <alignment/>
    </xf>
    <xf numFmtId="2" fontId="0" fillId="0" borderId="4" xfId="0" applyNumberFormat="1" applyFont="1" applyBorder="1" applyAlignment="1">
      <alignment horizontal="right"/>
    </xf>
    <xf numFmtId="39" fontId="0" fillId="0" borderId="1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2" fontId="0" fillId="0" borderId="1" xfId="0" applyNumberFormat="1" applyFont="1" applyBorder="1" applyAlignment="1">
      <alignment horizontal="left" vertical="center"/>
    </xf>
    <xf numFmtId="0" fontId="6" fillId="0" borderId="1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4" fontId="0" fillId="0" borderId="1" xfId="0" applyNumberFormat="1" applyFont="1" applyBorder="1" applyAlignment="1">
      <alignment horizontal="right"/>
    </xf>
    <xf numFmtId="0" fontId="4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/>
    </xf>
    <xf numFmtId="4" fontId="6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showGridLines="0" tabSelected="1" workbookViewId="0" topLeftCell="A1">
      <selection activeCell="A1" sqref="A1"/>
    </sheetView>
  </sheetViews>
  <sheetFormatPr defaultColWidth="13.7109375" defaultRowHeight="19.5" customHeight="1"/>
  <cols>
    <col min="1" max="1" width="9.421875" style="1" customWidth="1"/>
    <col min="2" max="2" width="5.7109375" style="1" customWidth="1"/>
    <col min="3" max="3" width="10.7109375" style="1" customWidth="1"/>
    <col min="4" max="4" width="8.7109375" style="1" customWidth="1"/>
    <col min="5" max="5" width="8.421875" style="1" customWidth="1"/>
    <col min="6" max="6" width="6.421875" style="1" customWidth="1"/>
    <col min="7" max="7" width="7.421875" style="1" customWidth="1"/>
    <col min="8" max="8" width="6.7109375" style="1" customWidth="1"/>
    <col min="9" max="9" width="8.421875" style="1" customWidth="1"/>
    <col min="10" max="10" width="7.421875" style="1" customWidth="1"/>
    <col min="11" max="11" width="20.7109375" style="1" customWidth="1"/>
    <col min="12" max="12" width="29.7109375" style="1" customWidth="1"/>
    <col min="13" max="15" width="9.140625" style="1" customWidth="1"/>
    <col min="16" max="256" width="12.00390625" style="1" customWidth="1"/>
  </cols>
  <sheetData>
    <row r="1" spans="1:15" ht="15.75">
      <c r="A1" s="2" t="s">
        <v>0</v>
      </c>
      <c r="B1" s="3"/>
      <c r="C1" s="4"/>
      <c r="D1" s="5"/>
      <c r="E1" s="5"/>
      <c r="F1" s="5"/>
      <c r="G1" s="6"/>
      <c r="H1" s="5"/>
      <c r="I1" s="5"/>
      <c r="J1" s="5"/>
      <c r="K1" s="4"/>
      <c r="L1" s="4"/>
      <c r="M1" s="5"/>
      <c r="N1" s="5"/>
      <c r="O1" s="5"/>
    </row>
    <row r="2" spans="1:15" ht="12.75" customHeight="1">
      <c r="A2" s="7" t="s">
        <v>1</v>
      </c>
      <c r="B2" s="8"/>
      <c r="C2" s="9"/>
      <c r="D2" s="9"/>
      <c r="E2" s="9"/>
      <c r="F2" s="9"/>
      <c r="G2" s="9"/>
      <c r="H2" s="9"/>
      <c r="I2" s="9"/>
      <c r="J2" s="9"/>
      <c r="K2" s="10"/>
      <c r="L2" s="10"/>
      <c r="M2" s="9"/>
      <c r="N2" s="9"/>
      <c r="O2" s="9"/>
    </row>
    <row r="3" spans="1:15" ht="51">
      <c r="A3" s="11" t="s">
        <v>2</v>
      </c>
      <c r="B3" s="12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2" t="s">
        <v>12</v>
      </c>
      <c r="L3" s="12" t="s">
        <v>13</v>
      </c>
      <c r="M3" s="13"/>
      <c r="N3" s="13"/>
      <c r="O3" s="13"/>
    </row>
    <row r="4" spans="1:15" ht="12.75">
      <c r="A4" s="11"/>
      <c r="B4" s="12"/>
      <c r="C4" s="13">
        <f>SUM(C5:C100)</f>
        <v>880</v>
      </c>
      <c r="D4" s="13">
        <f>SUM(D5:D100)</f>
        <v>1785</v>
      </c>
      <c r="E4" s="13">
        <f>SUM(E5:E100)</f>
        <v>359.7</v>
      </c>
      <c r="F4" s="13">
        <f>SUM(F5:F100)</f>
        <v>352</v>
      </c>
      <c r="G4" s="13">
        <f>SUM(G5:G100)</f>
        <v>280</v>
      </c>
      <c r="H4" s="13">
        <f>SUM(H5:H100)</f>
        <v>38.26</v>
      </c>
      <c r="I4" s="13">
        <f>SUM(I5:I100)</f>
        <v>239.25</v>
      </c>
      <c r="J4" s="13">
        <f>SUM(J5:J100)</f>
        <v>0</v>
      </c>
      <c r="K4" s="13">
        <f>SUM(C4:J4)</f>
        <v>3934.21</v>
      </c>
      <c r="L4" s="12"/>
      <c r="M4" s="13"/>
      <c r="N4" s="13"/>
      <c r="O4" s="13"/>
    </row>
    <row r="5" spans="1:15" ht="12.75">
      <c r="A5" s="11"/>
      <c r="B5" s="12"/>
      <c r="C5" s="13"/>
      <c r="D5" s="13"/>
      <c r="E5" s="13"/>
      <c r="F5" s="13"/>
      <c r="G5" s="13"/>
      <c r="H5" s="13"/>
      <c r="I5" s="13"/>
      <c r="J5" s="13"/>
      <c r="K5" s="12"/>
      <c r="L5" s="12"/>
      <c r="M5" s="13"/>
      <c r="N5" s="13"/>
      <c r="O5" s="13"/>
    </row>
    <row r="6" spans="1:15" ht="12.75" customHeight="1">
      <c r="A6" s="7">
        <v>41682</v>
      </c>
      <c r="B6" s="8">
        <v>624</v>
      </c>
      <c r="C6" s="9"/>
      <c r="D6" s="9">
        <v>140</v>
      </c>
      <c r="E6" s="9">
        <v>75</v>
      </c>
      <c r="F6" s="9"/>
      <c r="G6" s="9"/>
      <c r="H6" s="9"/>
      <c r="I6" s="9"/>
      <c r="J6" s="9"/>
      <c r="K6" s="10" t="s">
        <v>14</v>
      </c>
      <c r="L6" s="14" t="s">
        <v>15</v>
      </c>
      <c r="M6" s="9"/>
      <c r="N6" s="9"/>
      <c r="O6" s="9"/>
    </row>
    <row r="7" spans="1:15" ht="12.75" customHeight="1">
      <c r="A7" s="7">
        <v>41689</v>
      </c>
      <c r="B7" s="8">
        <v>625</v>
      </c>
      <c r="C7" s="9"/>
      <c r="D7" s="9"/>
      <c r="E7" s="9"/>
      <c r="F7" s="9">
        <v>352</v>
      </c>
      <c r="G7" s="9"/>
      <c r="H7" s="9"/>
      <c r="I7" s="9"/>
      <c r="J7" s="9"/>
      <c r="K7" s="10" t="s">
        <v>16</v>
      </c>
      <c r="L7" s="10" t="s">
        <v>17</v>
      </c>
      <c r="M7" s="9"/>
      <c r="N7" s="9"/>
      <c r="O7" s="9"/>
    </row>
    <row r="8" spans="1:15" ht="12.75" customHeight="1">
      <c r="A8" s="7">
        <v>41641</v>
      </c>
      <c r="B8" s="8">
        <v>626</v>
      </c>
      <c r="C8" s="9">
        <v>80</v>
      </c>
      <c r="D8" s="9"/>
      <c r="E8" s="9"/>
      <c r="F8" s="9"/>
      <c r="G8" s="9"/>
      <c r="H8" s="9"/>
      <c r="I8" s="9"/>
      <c r="J8" s="9"/>
      <c r="K8" s="10" t="s">
        <v>18</v>
      </c>
      <c r="L8" s="10" t="s">
        <v>19</v>
      </c>
      <c r="M8" s="9"/>
      <c r="N8" s="9"/>
      <c r="O8" s="9"/>
    </row>
    <row r="9" spans="1:15" ht="12.75" customHeight="1">
      <c r="A9" s="7">
        <v>41671</v>
      </c>
      <c r="B9" s="8">
        <v>627</v>
      </c>
      <c r="C9" s="9">
        <v>80</v>
      </c>
      <c r="D9" s="9"/>
      <c r="E9" s="9"/>
      <c r="F9" s="9"/>
      <c r="G9" s="9"/>
      <c r="H9" s="9"/>
      <c r="I9" s="9"/>
      <c r="J9" s="9"/>
      <c r="K9" s="10" t="s">
        <v>18</v>
      </c>
      <c r="L9" s="10" t="s">
        <v>20</v>
      </c>
      <c r="M9" s="9"/>
      <c r="N9" s="9"/>
      <c r="O9" s="9"/>
    </row>
    <row r="10" spans="1:15" ht="12.75" customHeight="1">
      <c r="A10" s="7">
        <v>41699</v>
      </c>
      <c r="B10" s="8">
        <v>628</v>
      </c>
      <c r="C10" s="9">
        <v>80</v>
      </c>
      <c r="D10" s="9"/>
      <c r="E10" s="9"/>
      <c r="F10" s="9"/>
      <c r="G10" s="9"/>
      <c r="H10" s="9"/>
      <c r="I10" s="9"/>
      <c r="J10" s="9"/>
      <c r="K10" s="10" t="s">
        <v>18</v>
      </c>
      <c r="L10" s="10" t="s">
        <v>21</v>
      </c>
      <c r="M10" s="9"/>
      <c r="N10" s="9"/>
      <c r="O10" s="9"/>
    </row>
    <row r="11" spans="1:15" ht="12.75" customHeight="1">
      <c r="A11" s="7">
        <v>41771</v>
      </c>
      <c r="B11" s="8">
        <v>629</v>
      </c>
      <c r="C11" s="9"/>
      <c r="D11" s="9">
        <f>105+140+210</f>
        <v>455</v>
      </c>
      <c r="E11" s="9"/>
      <c r="F11" s="9"/>
      <c r="G11" s="9"/>
      <c r="H11" s="9"/>
      <c r="I11" s="9"/>
      <c r="J11" s="9"/>
      <c r="K11" s="10" t="s">
        <v>14</v>
      </c>
      <c r="L11" s="10" t="s">
        <v>22</v>
      </c>
      <c r="M11" s="9"/>
      <c r="N11" s="9"/>
      <c r="O11" s="9"/>
    </row>
    <row r="12" spans="1:15" ht="12.75" customHeight="1">
      <c r="A12" s="7">
        <v>41780</v>
      </c>
      <c r="B12" s="8">
        <v>630</v>
      </c>
      <c r="C12" s="9"/>
      <c r="D12" s="9"/>
      <c r="E12" s="9"/>
      <c r="F12" s="9"/>
      <c r="G12" s="9"/>
      <c r="H12" s="9">
        <v>38.26</v>
      </c>
      <c r="I12" s="9"/>
      <c r="J12" s="9"/>
      <c r="K12" s="10" t="s">
        <v>23</v>
      </c>
      <c r="L12" s="10" t="s">
        <v>24</v>
      </c>
      <c r="M12" s="9"/>
      <c r="N12" s="9"/>
      <c r="O12" s="9"/>
    </row>
    <row r="13" spans="1:15" ht="12.75" customHeight="1">
      <c r="A13" s="7">
        <v>41780</v>
      </c>
      <c r="B13" s="8">
        <v>631</v>
      </c>
      <c r="C13" s="9"/>
      <c r="D13" s="9"/>
      <c r="E13" s="9">
        <v>83.94</v>
      </c>
      <c r="F13" s="9"/>
      <c r="G13" s="9"/>
      <c r="H13" s="9"/>
      <c r="I13" s="9"/>
      <c r="J13" s="9"/>
      <c r="K13" s="10" t="s">
        <v>25</v>
      </c>
      <c r="L13" s="10" t="s">
        <v>26</v>
      </c>
      <c r="M13" s="9"/>
      <c r="N13" s="9"/>
      <c r="O13" s="9"/>
    </row>
    <row r="14" spans="1:15" ht="12.75" customHeight="1">
      <c r="A14" s="7">
        <v>41794</v>
      </c>
      <c r="B14" s="8">
        <v>632</v>
      </c>
      <c r="C14" s="9">
        <v>80</v>
      </c>
      <c r="D14" s="9"/>
      <c r="E14" s="9"/>
      <c r="F14" s="9"/>
      <c r="G14" s="9"/>
      <c r="H14" s="9"/>
      <c r="I14" s="9"/>
      <c r="J14" s="9"/>
      <c r="K14" s="10" t="s">
        <v>18</v>
      </c>
      <c r="L14" s="10" t="s">
        <v>27</v>
      </c>
      <c r="M14" s="9"/>
      <c r="N14" s="9"/>
      <c r="O14" s="9"/>
    </row>
    <row r="15" spans="1:15" ht="12.75" customHeight="1">
      <c r="A15" s="7">
        <v>41794</v>
      </c>
      <c r="B15" s="8">
        <v>633</v>
      </c>
      <c r="C15" s="9">
        <v>80</v>
      </c>
      <c r="D15" s="9"/>
      <c r="E15" s="9"/>
      <c r="F15" s="9"/>
      <c r="G15" s="9"/>
      <c r="H15" s="9"/>
      <c r="I15" s="9"/>
      <c r="J15" s="9"/>
      <c r="K15" s="10" t="s">
        <v>18</v>
      </c>
      <c r="L15" s="10" t="s">
        <v>28</v>
      </c>
      <c r="M15" s="9"/>
      <c r="N15" s="9"/>
      <c r="O15" s="9"/>
    </row>
    <row r="16" spans="1:15" ht="12.75" customHeight="1">
      <c r="A16" s="7">
        <v>41794</v>
      </c>
      <c r="B16" s="8">
        <v>634</v>
      </c>
      <c r="C16" s="9">
        <v>80</v>
      </c>
      <c r="D16" s="9"/>
      <c r="E16" s="9"/>
      <c r="F16" s="9"/>
      <c r="G16" s="9"/>
      <c r="H16" s="9"/>
      <c r="I16" s="9"/>
      <c r="J16" s="9"/>
      <c r="K16" s="10" t="s">
        <v>18</v>
      </c>
      <c r="L16" s="10" t="s">
        <v>29</v>
      </c>
      <c r="M16" s="9"/>
      <c r="N16" s="9"/>
      <c r="O16" s="9"/>
    </row>
    <row r="17" spans="1:15" ht="12.75" customHeight="1">
      <c r="A17" s="7">
        <v>41832</v>
      </c>
      <c r="B17" s="8">
        <v>635</v>
      </c>
      <c r="C17" s="9">
        <v>80</v>
      </c>
      <c r="D17" s="9"/>
      <c r="E17" s="9"/>
      <c r="F17" s="9"/>
      <c r="G17" s="9"/>
      <c r="H17" s="9"/>
      <c r="I17" s="9"/>
      <c r="J17" s="9"/>
      <c r="K17" s="10" t="s">
        <v>18</v>
      </c>
      <c r="L17" s="10" t="s">
        <v>30</v>
      </c>
      <c r="M17" s="9"/>
      <c r="N17" s="9"/>
      <c r="O17" s="9"/>
    </row>
    <row r="18" spans="1:15" ht="12.75" customHeight="1">
      <c r="A18" s="7">
        <v>41832</v>
      </c>
      <c r="B18" s="8">
        <v>636</v>
      </c>
      <c r="C18" s="9"/>
      <c r="D18" s="9">
        <v>105</v>
      </c>
      <c r="E18" s="9">
        <v>60</v>
      </c>
      <c r="F18" s="9"/>
      <c r="G18" s="9"/>
      <c r="H18" s="9"/>
      <c r="I18" s="9"/>
      <c r="J18" s="9"/>
      <c r="K18" s="10" t="s">
        <v>14</v>
      </c>
      <c r="L18" s="10" t="s">
        <v>31</v>
      </c>
      <c r="M18" s="9"/>
      <c r="N18" s="9"/>
      <c r="O18" s="9"/>
    </row>
    <row r="19" spans="1:15" ht="12.75" customHeight="1">
      <c r="A19" s="7">
        <v>41832</v>
      </c>
      <c r="B19" s="8">
        <v>637</v>
      </c>
      <c r="C19" s="9"/>
      <c r="D19" s="9"/>
      <c r="E19" s="9"/>
      <c r="F19" s="9"/>
      <c r="G19" s="9">
        <v>100</v>
      </c>
      <c r="H19" s="9"/>
      <c r="I19" s="9"/>
      <c r="J19" s="9"/>
      <c r="K19" s="10" t="s">
        <v>32</v>
      </c>
      <c r="L19" s="10" t="s">
        <v>33</v>
      </c>
      <c r="M19" s="9"/>
      <c r="N19" s="9"/>
      <c r="O19" s="9"/>
    </row>
    <row r="20" spans="1:15" ht="12.75" customHeight="1">
      <c r="A20" s="7">
        <v>41832</v>
      </c>
      <c r="B20" s="8">
        <v>638</v>
      </c>
      <c r="C20" s="9"/>
      <c r="D20" s="9"/>
      <c r="E20" s="9"/>
      <c r="F20" s="9"/>
      <c r="G20" s="9">
        <v>90</v>
      </c>
      <c r="H20" s="9"/>
      <c r="I20" s="9"/>
      <c r="J20" s="9"/>
      <c r="K20" s="10" t="s">
        <v>34</v>
      </c>
      <c r="L20" s="10" t="s">
        <v>35</v>
      </c>
      <c r="M20" s="9"/>
      <c r="N20" s="9"/>
      <c r="O20" s="9"/>
    </row>
    <row r="21" spans="1:15" ht="12.75" customHeight="1">
      <c r="A21" s="7">
        <v>41832</v>
      </c>
      <c r="B21" s="8">
        <v>639</v>
      </c>
      <c r="C21" s="9"/>
      <c r="D21" s="9">
        <v>70</v>
      </c>
      <c r="E21" s="9"/>
      <c r="F21" s="9"/>
      <c r="G21" s="9"/>
      <c r="H21" s="9"/>
      <c r="I21" s="9"/>
      <c r="J21" s="9"/>
      <c r="K21" s="10" t="s">
        <v>25</v>
      </c>
      <c r="L21" s="14" t="s">
        <v>36</v>
      </c>
      <c r="M21" s="9"/>
      <c r="N21" s="9"/>
      <c r="O21" s="9"/>
    </row>
    <row r="22" spans="1:15" ht="12.75" customHeight="1">
      <c r="A22" s="7">
        <v>41836</v>
      </c>
      <c r="B22" s="8">
        <v>640</v>
      </c>
      <c r="C22" s="9"/>
      <c r="D22" s="9">
        <f>105+70+70+140</f>
        <v>385</v>
      </c>
      <c r="E22" s="9">
        <v>22.5</v>
      </c>
      <c r="F22" s="9"/>
      <c r="G22" s="9"/>
      <c r="H22" s="9"/>
      <c r="I22" s="9"/>
      <c r="J22" s="9"/>
      <c r="K22" s="10" t="s">
        <v>14</v>
      </c>
      <c r="L22" s="10" t="s">
        <v>37</v>
      </c>
      <c r="M22" s="9"/>
      <c r="N22" s="9"/>
      <c r="O22" s="9"/>
    </row>
    <row r="23" spans="1:15" ht="12.75" customHeight="1">
      <c r="A23" s="7">
        <v>41836</v>
      </c>
      <c r="B23" s="8">
        <v>641</v>
      </c>
      <c r="C23" s="9"/>
      <c r="D23" s="9"/>
      <c r="E23" s="9">
        <v>75</v>
      </c>
      <c r="F23" s="9"/>
      <c r="G23" s="9"/>
      <c r="H23" s="9"/>
      <c r="I23" s="9"/>
      <c r="J23" s="9"/>
      <c r="K23" s="10" t="s">
        <v>25</v>
      </c>
      <c r="L23" s="10" t="s">
        <v>26</v>
      </c>
      <c r="M23" s="9"/>
      <c r="N23" s="9"/>
      <c r="O23" s="9"/>
    </row>
    <row r="24" spans="1:15" ht="12.75" customHeight="1">
      <c r="A24" s="7">
        <v>41870</v>
      </c>
      <c r="B24" s="8">
        <v>642</v>
      </c>
      <c r="C24" s="9"/>
      <c r="D24" s="9"/>
      <c r="E24" s="9"/>
      <c r="F24" s="9"/>
      <c r="G24" s="9"/>
      <c r="H24" s="9"/>
      <c r="I24" s="9">
        <v>239.25</v>
      </c>
      <c r="J24" s="9"/>
      <c r="K24" s="10" t="s">
        <v>38</v>
      </c>
      <c r="L24" s="10" t="s">
        <v>39</v>
      </c>
      <c r="M24" s="9"/>
      <c r="N24" s="9"/>
      <c r="O24" s="9"/>
    </row>
    <row r="25" spans="1:15" ht="12.75" customHeight="1">
      <c r="A25" s="7">
        <v>41955</v>
      </c>
      <c r="B25" s="8">
        <v>643</v>
      </c>
      <c r="C25" s="9">
        <v>80</v>
      </c>
      <c r="D25" s="9"/>
      <c r="E25" s="9"/>
      <c r="F25" s="9"/>
      <c r="G25" s="9"/>
      <c r="H25" s="9"/>
      <c r="I25" s="9"/>
      <c r="J25" s="9"/>
      <c r="K25" s="10" t="s">
        <v>18</v>
      </c>
      <c r="L25" s="10" t="s">
        <v>40</v>
      </c>
      <c r="M25" s="9"/>
      <c r="N25" s="9"/>
      <c r="O25" s="9"/>
    </row>
    <row r="26" spans="1:15" ht="12.75" customHeight="1">
      <c r="A26" s="7">
        <v>41955</v>
      </c>
      <c r="B26" s="8">
        <v>644</v>
      </c>
      <c r="C26" s="9">
        <v>80</v>
      </c>
      <c r="D26" s="9"/>
      <c r="E26" s="9"/>
      <c r="F26" s="9"/>
      <c r="G26" s="9"/>
      <c r="H26" s="9"/>
      <c r="I26" s="9"/>
      <c r="J26" s="9"/>
      <c r="K26" s="10" t="s">
        <v>18</v>
      </c>
      <c r="L26" s="10" t="s">
        <v>41</v>
      </c>
      <c r="M26" s="9"/>
      <c r="N26" s="9"/>
      <c r="O26" s="9"/>
    </row>
    <row r="27" spans="1:15" ht="12.75" customHeight="1">
      <c r="A27" s="7">
        <v>41955</v>
      </c>
      <c r="B27" s="8">
        <v>645</v>
      </c>
      <c r="C27" s="9">
        <v>80</v>
      </c>
      <c r="D27" s="9"/>
      <c r="E27" s="9"/>
      <c r="F27" s="9"/>
      <c r="G27" s="9"/>
      <c r="H27" s="9"/>
      <c r="I27" s="9"/>
      <c r="J27" s="9"/>
      <c r="K27" s="10" t="s">
        <v>18</v>
      </c>
      <c r="L27" s="10" t="s">
        <v>42</v>
      </c>
      <c r="M27" s="9"/>
      <c r="N27" s="9"/>
      <c r="O27" s="9"/>
    </row>
    <row r="28" spans="1:15" ht="12.75" customHeight="1">
      <c r="A28" s="7">
        <v>41957</v>
      </c>
      <c r="B28" s="8">
        <v>646</v>
      </c>
      <c r="C28" s="9"/>
      <c r="D28" s="9">
        <f>105+175</f>
        <v>280</v>
      </c>
      <c r="E28" s="9">
        <v>18.75</v>
      </c>
      <c r="F28" s="9"/>
      <c r="G28" s="9"/>
      <c r="H28" s="9"/>
      <c r="I28" s="9"/>
      <c r="J28" s="9"/>
      <c r="K28" s="10" t="s">
        <v>14</v>
      </c>
      <c r="L28" s="10" t="s">
        <v>43</v>
      </c>
      <c r="M28" s="9"/>
      <c r="N28" s="9"/>
      <c r="O28" s="9"/>
    </row>
    <row r="29" spans="1:15" ht="12.75" customHeight="1">
      <c r="A29" s="7">
        <v>41974</v>
      </c>
      <c r="B29" s="8">
        <v>647</v>
      </c>
      <c r="C29" s="9">
        <v>80</v>
      </c>
      <c r="D29" s="9"/>
      <c r="E29" s="9"/>
      <c r="F29" s="9"/>
      <c r="G29" s="9"/>
      <c r="H29" s="9"/>
      <c r="I29" s="9"/>
      <c r="J29" s="9"/>
      <c r="K29" s="10" t="s">
        <v>18</v>
      </c>
      <c r="L29" s="10" t="s">
        <v>44</v>
      </c>
      <c r="M29" s="9"/>
      <c r="N29" s="9"/>
      <c r="O29" s="9"/>
    </row>
    <row r="30" spans="1:15" ht="12.75" customHeight="1">
      <c r="A30" s="7">
        <v>41978</v>
      </c>
      <c r="B30" s="8">
        <v>648</v>
      </c>
      <c r="C30" s="9"/>
      <c r="D30" s="9">
        <v>35</v>
      </c>
      <c r="E30" s="9"/>
      <c r="F30" s="9"/>
      <c r="G30" s="9"/>
      <c r="H30" s="9"/>
      <c r="I30" s="9"/>
      <c r="J30" s="9"/>
      <c r="K30" s="10" t="s">
        <v>25</v>
      </c>
      <c r="L30" s="10" t="s">
        <v>45</v>
      </c>
      <c r="M30" s="9"/>
      <c r="N30" s="9"/>
      <c r="O30" s="9"/>
    </row>
    <row r="31" spans="1:15" ht="12.75" customHeight="1">
      <c r="A31" s="7">
        <v>41978</v>
      </c>
      <c r="B31" s="8">
        <v>649</v>
      </c>
      <c r="C31" s="9"/>
      <c r="D31" s="9">
        <v>35</v>
      </c>
      <c r="E31" s="9"/>
      <c r="F31" s="9"/>
      <c r="G31" s="9"/>
      <c r="H31" s="9"/>
      <c r="I31" s="9"/>
      <c r="J31" s="9"/>
      <c r="K31" s="10" t="s">
        <v>46</v>
      </c>
      <c r="L31" s="10" t="s">
        <v>45</v>
      </c>
      <c r="M31" s="9"/>
      <c r="N31" s="9"/>
      <c r="O31" s="9"/>
    </row>
    <row r="32" spans="1:15" ht="12.75" customHeight="1">
      <c r="A32" s="7">
        <v>41978</v>
      </c>
      <c r="B32" s="8">
        <v>650</v>
      </c>
      <c r="C32" s="9"/>
      <c r="D32" s="9"/>
      <c r="E32" s="9"/>
      <c r="F32" s="9"/>
      <c r="G32" s="9">
        <v>90</v>
      </c>
      <c r="H32" s="9"/>
      <c r="I32" s="9"/>
      <c r="J32" s="9"/>
      <c r="K32" s="10" t="s">
        <v>47</v>
      </c>
      <c r="L32" s="10" t="s">
        <v>35</v>
      </c>
      <c r="M32" s="9"/>
      <c r="N32" s="9"/>
      <c r="O32" s="9"/>
    </row>
    <row r="33" spans="1:15" ht="12.75" customHeight="1">
      <c r="A33" s="7">
        <v>41990</v>
      </c>
      <c r="B33" s="8">
        <v>651</v>
      </c>
      <c r="C33" s="9"/>
      <c r="D33" s="9">
        <f>70+210</f>
        <v>280</v>
      </c>
      <c r="E33" s="9"/>
      <c r="F33" s="9"/>
      <c r="G33" s="9"/>
      <c r="H33" s="9"/>
      <c r="I33" s="9"/>
      <c r="J33" s="9"/>
      <c r="K33" s="10" t="s">
        <v>14</v>
      </c>
      <c r="L33" s="10" t="s">
        <v>48</v>
      </c>
      <c r="M33" s="9"/>
      <c r="N33" s="9"/>
      <c r="O33" s="9"/>
    </row>
    <row r="34" spans="1:15" ht="12.75" customHeight="1">
      <c r="A34" s="7">
        <v>42004</v>
      </c>
      <c r="B34" s="8">
        <v>652</v>
      </c>
      <c r="C34" s="9"/>
      <c r="D34" s="9"/>
      <c r="E34" s="9">
        <v>24.51</v>
      </c>
      <c r="F34" s="9"/>
      <c r="G34" s="9"/>
      <c r="H34" s="9"/>
      <c r="I34" s="9"/>
      <c r="J34" s="9"/>
      <c r="K34" s="10" t="s">
        <v>46</v>
      </c>
      <c r="L34" s="10" t="s">
        <v>49</v>
      </c>
      <c r="M34" s="9"/>
      <c r="N34" s="9"/>
      <c r="O34" s="9"/>
    </row>
    <row r="35" spans="1:15" ht="12.75">
      <c r="A35" s="7"/>
      <c r="B35" s="8"/>
      <c r="C35" s="9"/>
      <c r="D35" s="9"/>
      <c r="E35" s="9"/>
      <c r="F35" s="9"/>
      <c r="G35" s="9"/>
      <c r="H35" s="9"/>
      <c r="I35" s="9"/>
      <c r="J35" s="9"/>
      <c r="K35" s="10"/>
      <c r="L35" s="10"/>
      <c r="M35" s="9"/>
      <c r="N35" s="9"/>
      <c r="O35" s="9"/>
    </row>
    <row r="36" spans="1:15" ht="12.75">
      <c r="A36" s="7"/>
      <c r="B36" s="8"/>
      <c r="C36" s="9"/>
      <c r="D36" s="9"/>
      <c r="E36" s="9"/>
      <c r="F36" s="9"/>
      <c r="G36" s="9"/>
      <c r="H36" s="9"/>
      <c r="I36" s="9"/>
      <c r="J36" s="9"/>
      <c r="K36" s="10"/>
      <c r="L36" s="10"/>
      <c r="M36" s="9"/>
      <c r="N36" s="9"/>
      <c r="O36" s="9"/>
    </row>
    <row r="37" spans="1:15" ht="12.75">
      <c r="A37" s="7"/>
      <c r="B37" s="8"/>
      <c r="C37" s="9"/>
      <c r="D37" s="9"/>
      <c r="E37" s="9"/>
      <c r="F37" s="9"/>
      <c r="G37" s="9"/>
      <c r="H37" s="9"/>
      <c r="I37" s="9"/>
      <c r="J37" s="9"/>
      <c r="K37" s="10"/>
      <c r="L37" s="10"/>
      <c r="M37" s="9"/>
      <c r="N37" s="9"/>
      <c r="O37" s="9"/>
    </row>
    <row r="38" spans="1:15" ht="12.75">
      <c r="A38" s="7"/>
      <c r="B38" s="8"/>
      <c r="C38" s="9"/>
      <c r="D38" s="9"/>
      <c r="E38" s="9"/>
      <c r="F38" s="9"/>
      <c r="G38" s="9"/>
      <c r="H38" s="9"/>
      <c r="I38" s="9"/>
      <c r="J38" s="9"/>
      <c r="K38" s="10"/>
      <c r="L38" s="10"/>
      <c r="M38" s="9"/>
      <c r="N38" s="9"/>
      <c r="O38" s="9"/>
    </row>
    <row r="39" spans="1:15" ht="12.75">
      <c r="A39" s="7"/>
      <c r="B39" s="8"/>
      <c r="C39" s="9"/>
      <c r="D39" s="9"/>
      <c r="E39" s="9"/>
      <c r="F39" s="9"/>
      <c r="G39" s="9"/>
      <c r="H39" s="9"/>
      <c r="I39" s="9"/>
      <c r="J39" s="9"/>
      <c r="K39" s="10"/>
      <c r="L39" s="10"/>
      <c r="M39" s="9"/>
      <c r="N39" s="9"/>
      <c r="O39" s="9"/>
    </row>
    <row r="40" spans="1:15" ht="12.75">
      <c r="A40" s="7"/>
      <c r="B40" s="8"/>
      <c r="C40" s="9"/>
      <c r="D40" s="9"/>
      <c r="E40" s="9"/>
      <c r="F40" s="9"/>
      <c r="G40" s="9"/>
      <c r="H40" s="9"/>
      <c r="I40" s="9"/>
      <c r="J40" s="9"/>
      <c r="K40" s="10"/>
      <c r="L40" s="10"/>
      <c r="M40" s="9"/>
      <c r="N40" s="9"/>
      <c r="O40" s="9"/>
    </row>
    <row r="41" spans="1:15" ht="12.75">
      <c r="A41" s="7"/>
      <c r="B41" s="8"/>
      <c r="C41" s="9"/>
      <c r="D41" s="9"/>
      <c r="E41" s="9"/>
      <c r="F41" s="9"/>
      <c r="G41" s="9"/>
      <c r="H41" s="9"/>
      <c r="I41" s="9"/>
      <c r="J41" s="9"/>
      <c r="K41" s="10"/>
      <c r="L41" s="10"/>
      <c r="M41" s="9"/>
      <c r="N41" s="9"/>
      <c r="O41" s="9"/>
    </row>
    <row r="42" spans="1:15" ht="12.75">
      <c r="A42" s="7"/>
      <c r="B42" s="8"/>
      <c r="C42" s="9"/>
      <c r="D42" s="9"/>
      <c r="E42" s="9"/>
      <c r="F42" s="9"/>
      <c r="G42" s="9"/>
      <c r="H42" s="9"/>
      <c r="I42" s="9"/>
      <c r="J42" s="9"/>
      <c r="K42" s="10"/>
      <c r="L42" s="10"/>
      <c r="M42" s="9"/>
      <c r="N42" s="9"/>
      <c r="O42" s="9"/>
    </row>
    <row r="43" spans="1:15" ht="12.75">
      <c r="A43" s="7"/>
      <c r="B43" s="8"/>
      <c r="C43" s="9"/>
      <c r="D43" s="9"/>
      <c r="E43" s="9"/>
      <c r="F43" s="9"/>
      <c r="G43" s="9"/>
      <c r="H43" s="9"/>
      <c r="I43" s="9"/>
      <c r="J43" s="9"/>
      <c r="K43" s="10"/>
      <c r="L43" s="10"/>
      <c r="M43" s="9"/>
      <c r="N43" s="9"/>
      <c r="O43" s="9"/>
    </row>
    <row r="44" spans="1:15" ht="12.75">
      <c r="A44" s="7"/>
      <c r="B44" s="8"/>
      <c r="C44" s="9"/>
      <c r="D44" s="9"/>
      <c r="E44" s="9"/>
      <c r="F44" s="9"/>
      <c r="G44" s="9"/>
      <c r="H44" s="9"/>
      <c r="I44" s="9"/>
      <c r="J44" s="9"/>
      <c r="K44" s="10"/>
      <c r="L44" s="10"/>
      <c r="M44" s="9"/>
      <c r="N44" s="9"/>
      <c r="O44" s="9"/>
    </row>
    <row r="45" spans="1:15" ht="12.75">
      <c r="A45" s="7"/>
      <c r="B45" s="8"/>
      <c r="C45" s="9"/>
      <c r="D45" s="9"/>
      <c r="E45" s="9"/>
      <c r="F45" s="9"/>
      <c r="G45" s="9"/>
      <c r="H45" s="9"/>
      <c r="I45" s="9"/>
      <c r="J45" s="9"/>
      <c r="K45" s="10"/>
      <c r="L45" s="10"/>
      <c r="M45" s="9"/>
      <c r="N45" s="9"/>
      <c r="O45" s="9"/>
    </row>
    <row r="46" spans="1:15" ht="12.75" customHeight="1">
      <c r="A46" s="7"/>
      <c r="B46" s="8"/>
      <c r="C46" s="9"/>
      <c r="D46" s="9"/>
      <c r="E46" s="9"/>
      <c r="F46" s="9"/>
      <c r="G46" s="9"/>
      <c r="H46" s="9"/>
      <c r="I46" s="9"/>
      <c r="J46" s="9"/>
      <c r="K46" s="10"/>
      <c r="L46" s="10"/>
      <c r="M46" s="9"/>
      <c r="N46" s="9"/>
      <c r="O46" s="9"/>
    </row>
    <row r="47" spans="1:15" ht="12.75">
      <c r="A47" s="7"/>
      <c r="B47" s="8"/>
      <c r="C47" s="9"/>
      <c r="D47" s="9"/>
      <c r="E47" s="9"/>
      <c r="F47" s="9"/>
      <c r="G47" s="9"/>
      <c r="H47" s="9"/>
      <c r="I47" s="9"/>
      <c r="J47" s="9"/>
      <c r="K47" s="10"/>
      <c r="L47" s="10"/>
      <c r="M47" s="9"/>
      <c r="N47" s="9"/>
      <c r="O47" s="9"/>
    </row>
    <row r="48" spans="1:15" ht="12.75">
      <c r="A48" s="7"/>
      <c r="B48" s="8"/>
      <c r="C48" s="9"/>
      <c r="D48" s="9"/>
      <c r="E48" s="9"/>
      <c r="F48" s="9"/>
      <c r="G48" s="9"/>
      <c r="H48" s="9"/>
      <c r="I48" s="9"/>
      <c r="J48" s="9"/>
      <c r="K48" s="10"/>
      <c r="L48" s="10"/>
      <c r="M48" s="9"/>
      <c r="N48" s="9"/>
      <c r="O48" s="9"/>
    </row>
    <row r="49" spans="1:15" ht="12.75">
      <c r="A49" s="7"/>
      <c r="B49" s="8"/>
      <c r="C49" s="9"/>
      <c r="D49" s="9"/>
      <c r="E49" s="9"/>
      <c r="F49" s="9"/>
      <c r="G49" s="9"/>
      <c r="H49" s="9"/>
      <c r="I49" s="9"/>
      <c r="J49" s="9"/>
      <c r="K49" s="10"/>
      <c r="L49" s="10"/>
      <c r="M49" s="9"/>
      <c r="N49" s="9"/>
      <c r="O49" s="9"/>
    </row>
    <row r="50" spans="1:15" ht="12.75">
      <c r="A50" s="7"/>
      <c r="B50" s="8"/>
      <c r="C50" s="9"/>
      <c r="D50" s="9"/>
      <c r="E50" s="9"/>
      <c r="F50" s="9"/>
      <c r="G50" s="9"/>
      <c r="H50" s="9"/>
      <c r="I50" s="9"/>
      <c r="J50" s="9"/>
      <c r="K50" s="10"/>
      <c r="L50" s="10"/>
      <c r="M50" s="9"/>
      <c r="N50" s="9"/>
      <c r="O50" s="9"/>
    </row>
    <row r="51" spans="1:15" ht="12.75">
      <c r="A51" s="7"/>
      <c r="B51" s="8"/>
      <c r="C51" s="9"/>
      <c r="D51" s="9"/>
      <c r="E51" s="9"/>
      <c r="F51" s="9"/>
      <c r="G51" s="9"/>
      <c r="H51" s="9"/>
      <c r="I51" s="9"/>
      <c r="J51" s="9"/>
      <c r="K51" s="10"/>
      <c r="L51" s="10"/>
      <c r="M51" s="9"/>
      <c r="N51" s="9"/>
      <c r="O51" s="9"/>
    </row>
    <row r="52" spans="1:15" ht="12.75">
      <c r="A52" s="7"/>
      <c r="B52" s="8"/>
      <c r="C52" s="9"/>
      <c r="D52" s="9"/>
      <c r="E52" s="9"/>
      <c r="F52" s="9"/>
      <c r="G52" s="9"/>
      <c r="H52" s="9"/>
      <c r="I52" s="9"/>
      <c r="J52" s="9"/>
      <c r="K52" s="10"/>
      <c r="L52" s="10"/>
      <c r="M52" s="9"/>
      <c r="N52" s="9"/>
      <c r="O52" s="9"/>
    </row>
    <row r="53" spans="1:15" ht="12.75">
      <c r="A53" s="7"/>
      <c r="B53" s="8"/>
      <c r="C53" s="9"/>
      <c r="D53" s="9"/>
      <c r="E53" s="9"/>
      <c r="F53" s="9"/>
      <c r="G53" s="9"/>
      <c r="H53" s="9"/>
      <c r="I53" s="9"/>
      <c r="J53" s="9"/>
      <c r="K53" s="10"/>
      <c r="L53" s="10"/>
      <c r="M53" s="9"/>
      <c r="N53" s="9"/>
      <c r="O53" s="9"/>
    </row>
    <row r="54" spans="1:15" ht="12.75" customHeight="1">
      <c r="A54" s="7"/>
      <c r="B54" s="8"/>
      <c r="C54" s="9"/>
      <c r="D54" s="9"/>
      <c r="E54" s="9"/>
      <c r="F54" s="9"/>
      <c r="G54" s="9"/>
      <c r="H54" s="9"/>
      <c r="I54" s="9"/>
      <c r="J54" s="9"/>
      <c r="K54" s="9"/>
      <c r="L54" s="10"/>
      <c r="M54" s="9"/>
      <c r="N54" s="9"/>
      <c r="O54" s="9"/>
    </row>
    <row r="55" spans="1:15" ht="12.75">
      <c r="A55" s="7"/>
      <c r="B55" s="8"/>
      <c r="C55" s="9"/>
      <c r="D55" s="9"/>
      <c r="E55" s="9"/>
      <c r="F55" s="9"/>
      <c r="G55" s="9"/>
      <c r="H55" s="9"/>
      <c r="I55" s="9"/>
      <c r="J55" s="9"/>
      <c r="K55" s="10"/>
      <c r="L55" s="10"/>
      <c r="M55" s="9"/>
      <c r="N55" s="9"/>
      <c r="O55" s="9"/>
    </row>
    <row r="56" spans="1:15" ht="12.75">
      <c r="A56" s="7"/>
      <c r="B56" s="8"/>
      <c r="C56" s="9"/>
      <c r="D56" s="9"/>
      <c r="E56" s="9"/>
      <c r="F56" s="9"/>
      <c r="G56" s="9"/>
      <c r="H56" s="9"/>
      <c r="I56" s="9"/>
      <c r="J56" s="9"/>
      <c r="K56" s="10"/>
      <c r="L56" s="10"/>
      <c r="M56" s="9"/>
      <c r="N56" s="9"/>
      <c r="O56" s="9"/>
    </row>
    <row r="57" spans="1:15" ht="12.75">
      <c r="A57" s="7"/>
      <c r="B57" s="8"/>
      <c r="C57" s="9"/>
      <c r="D57" s="9"/>
      <c r="E57" s="9"/>
      <c r="F57" s="9"/>
      <c r="G57" s="9"/>
      <c r="H57" s="9"/>
      <c r="I57" s="9"/>
      <c r="J57" s="9"/>
      <c r="K57" s="10"/>
      <c r="L57" s="10"/>
      <c r="M57" s="9"/>
      <c r="N57" s="9"/>
      <c r="O57" s="9"/>
    </row>
    <row r="58" spans="1:15" ht="12.75">
      <c r="A58" s="7"/>
      <c r="B58" s="8"/>
      <c r="C58" s="9"/>
      <c r="D58" s="9"/>
      <c r="E58" s="9"/>
      <c r="F58" s="9"/>
      <c r="G58" s="9"/>
      <c r="H58" s="9"/>
      <c r="I58" s="9"/>
      <c r="J58" s="9"/>
      <c r="K58" s="10"/>
      <c r="L58" s="10"/>
      <c r="M58" s="9"/>
      <c r="N58" s="9"/>
      <c r="O58" s="9"/>
    </row>
    <row r="59" spans="1:15" ht="12.75">
      <c r="A59" s="7"/>
      <c r="B59" s="8"/>
      <c r="C59" s="9"/>
      <c r="D59" s="9"/>
      <c r="E59" s="9"/>
      <c r="F59" s="9"/>
      <c r="G59" s="9"/>
      <c r="H59" s="9"/>
      <c r="I59" s="9"/>
      <c r="J59" s="9"/>
      <c r="K59" s="10"/>
      <c r="L59" s="10"/>
      <c r="M59" s="9"/>
      <c r="N59" s="9"/>
      <c r="O59" s="9"/>
    </row>
    <row r="60" spans="1:15" ht="12.75">
      <c r="A60" s="7"/>
      <c r="B60" s="8"/>
      <c r="C60" s="9"/>
      <c r="D60" s="9"/>
      <c r="E60" s="9"/>
      <c r="F60" s="9"/>
      <c r="G60" s="9"/>
      <c r="H60" s="9"/>
      <c r="I60" s="9"/>
      <c r="J60" s="9"/>
      <c r="K60" s="10"/>
      <c r="L60" s="10"/>
      <c r="M60" s="9"/>
      <c r="N60" s="9"/>
      <c r="O60" s="9"/>
    </row>
    <row r="61" spans="1:15" ht="12.75">
      <c r="A61" s="7"/>
      <c r="B61" s="8"/>
      <c r="C61" s="9"/>
      <c r="D61" s="9"/>
      <c r="E61" s="9"/>
      <c r="F61" s="9"/>
      <c r="G61" s="9"/>
      <c r="H61" s="9"/>
      <c r="I61" s="9"/>
      <c r="J61" s="9"/>
      <c r="K61" s="10"/>
      <c r="L61" s="10"/>
      <c r="M61" s="9"/>
      <c r="N61" s="9"/>
      <c r="O61" s="9"/>
    </row>
    <row r="62" spans="1:15" ht="12.75">
      <c r="A62" s="7"/>
      <c r="B62" s="8"/>
      <c r="C62" s="9"/>
      <c r="D62" s="9"/>
      <c r="E62" s="9"/>
      <c r="F62" s="9"/>
      <c r="G62" s="9"/>
      <c r="H62" s="9"/>
      <c r="I62" s="9"/>
      <c r="J62" s="9"/>
      <c r="K62" s="10"/>
      <c r="L62" s="10"/>
      <c r="M62" s="9"/>
      <c r="N62" s="9"/>
      <c r="O62" s="9"/>
    </row>
    <row r="63" spans="1:15" ht="12.75">
      <c r="A63" s="7"/>
      <c r="B63" s="8"/>
      <c r="C63" s="9"/>
      <c r="D63" s="9"/>
      <c r="E63" s="9"/>
      <c r="F63" s="9"/>
      <c r="G63" s="9"/>
      <c r="H63" s="9"/>
      <c r="I63" s="9"/>
      <c r="J63" s="9"/>
      <c r="K63" s="10"/>
      <c r="L63" s="10"/>
      <c r="M63" s="9"/>
      <c r="N63" s="9"/>
      <c r="O63" s="9"/>
    </row>
    <row r="64" spans="1:15" ht="12.75">
      <c r="A64" s="7"/>
      <c r="B64" s="8"/>
      <c r="C64" s="9"/>
      <c r="D64" s="9"/>
      <c r="E64" s="9"/>
      <c r="F64" s="9"/>
      <c r="G64" s="9"/>
      <c r="H64" s="9"/>
      <c r="I64" s="9"/>
      <c r="J64" s="9"/>
      <c r="K64" s="10"/>
      <c r="L64" s="10"/>
      <c r="M64" s="9"/>
      <c r="N64" s="9"/>
      <c r="O64" s="9"/>
    </row>
    <row r="65" spans="1:15" ht="12.75">
      <c r="A65" s="7"/>
      <c r="B65" s="8"/>
      <c r="C65" s="9"/>
      <c r="D65" s="9"/>
      <c r="E65" s="9"/>
      <c r="F65" s="9"/>
      <c r="G65" s="9"/>
      <c r="H65" s="9"/>
      <c r="I65" s="9"/>
      <c r="J65" s="9"/>
      <c r="K65" s="10"/>
      <c r="L65" s="10"/>
      <c r="M65" s="9"/>
      <c r="N65" s="9"/>
      <c r="O65" s="9"/>
    </row>
    <row r="66" spans="1:15" ht="12.75">
      <c r="A66" s="7"/>
      <c r="B66" s="8"/>
      <c r="C66" s="9"/>
      <c r="D66" s="9"/>
      <c r="E66" s="9"/>
      <c r="F66" s="9"/>
      <c r="G66" s="9"/>
      <c r="H66" s="9"/>
      <c r="I66" s="9"/>
      <c r="J66" s="9"/>
      <c r="K66" s="10"/>
      <c r="L66" s="10"/>
      <c r="M66" s="9"/>
      <c r="N66" s="9"/>
      <c r="O66" s="9"/>
    </row>
    <row r="67" spans="1:15" ht="12.75">
      <c r="A67" s="7"/>
      <c r="B67" s="8"/>
      <c r="C67" s="9"/>
      <c r="D67" s="9"/>
      <c r="E67" s="9"/>
      <c r="F67" s="9"/>
      <c r="G67" s="9"/>
      <c r="H67" s="9"/>
      <c r="I67" s="9"/>
      <c r="J67" s="9"/>
      <c r="K67" s="10"/>
      <c r="L67" s="10"/>
      <c r="M67" s="9"/>
      <c r="N67" s="9"/>
      <c r="O67" s="9"/>
    </row>
    <row r="68" spans="1:15" ht="12.75">
      <c r="A68" s="7"/>
      <c r="B68" s="8"/>
      <c r="C68" s="9"/>
      <c r="D68" s="9"/>
      <c r="E68" s="9"/>
      <c r="F68" s="9"/>
      <c r="G68" s="9"/>
      <c r="H68" s="9"/>
      <c r="I68" s="9"/>
      <c r="J68" s="9"/>
      <c r="K68" s="10"/>
      <c r="L68" s="10"/>
      <c r="M68" s="9"/>
      <c r="N68" s="9"/>
      <c r="O68" s="9"/>
    </row>
    <row r="69" spans="1:15" ht="12.75">
      <c r="A69" s="7"/>
      <c r="B69" s="8"/>
      <c r="C69" s="9"/>
      <c r="D69" s="9"/>
      <c r="E69" s="9"/>
      <c r="F69" s="9"/>
      <c r="G69" s="9"/>
      <c r="H69" s="9"/>
      <c r="I69" s="9"/>
      <c r="J69" s="9"/>
      <c r="K69" s="10"/>
      <c r="L69" s="10"/>
      <c r="M69" s="9"/>
      <c r="N69" s="9"/>
      <c r="O69" s="9"/>
    </row>
    <row r="70" spans="1:15" ht="12.75">
      <c r="A70" s="7"/>
      <c r="B70" s="8"/>
      <c r="C70" s="9"/>
      <c r="D70" s="9"/>
      <c r="E70" s="9"/>
      <c r="F70" s="9"/>
      <c r="G70" s="9"/>
      <c r="H70" s="9"/>
      <c r="I70" s="9"/>
      <c r="J70" s="9"/>
      <c r="K70" s="10"/>
      <c r="L70" s="10"/>
      <c r="M70" s="9"/>
      <c r="N70" s="9"/>
      <c r="O70" s="9"/>
    </row>
    <row r="71" spans="1:15" ht="12.75">
      <c r="A71" s="7"/>
      <c r="B71" s="8"/>
      <c r="C71" s="9"/>
      <c r="D71" s="9"/>
      <c r="E71" s="9"/>
      <c r="F71" s="9"/>
      <c r="G71" s="9"/>
      <c r="H71" s="9"/>
      <c r="I71" s="9"/>
      <c r="J71" s="9"/>
      <c r="K71" s="10"/>
      <c r="L71" s="10"/>
      <c r="M71" s="9"/>
      <c r="N71" s="9"/>
      <c r="O71" s="9"/>
    </row>
    <row r="72" spans="1:15" ht="12.75">
      <c r="A72" s="7"/>
      <c r="B72" s="8"/>
      <c r="C72" s="9"/>
      <c r="D72" s="9"/>
      <c r="E72" s="9"/>
      <c r="F72" s="9"/>
      <c r="G72" s="9"/>
      <c r="H72" s="9"/>
      <c r="I72" s="9"/>
      <c r="J72" s="9"/>
      <c r="K72" s="10"/>
      <c r="L72" s="10"/>
      <c r="M72" s="9"/>
      <c r="N72" s="9"/>
      <c r="O72" s="9"/>
    </row>
    <row r="73" spans="1:15" ht="12.75">
      <c r="A73" s="7"/>
      <c r="B73" s="8"/>
      <c r="C73" s="9"/>
      <c r="D73" s="9"/>
      <c r="E73" s="9"/>
      <c r="F73" s="9"/>
      <c r="G73" s="9"/>
      <c r="H73" s="9"/>
      <c r="I73" s="9"/>
      <c r="J73" s="9"/>
      <c r="K73" s="10"/>
      <c r="L73" s="10"/>
      <c r="M73" s="9"/>
      <c r="N73" s="9"/>
      <c r="O73" s="9"/>
    </row>
    <row r="74" spans="1:15" ht="12.75">
      <c r="A74" s="7"/>
      <c r="B74" s="8"/>
      <c r="C74" s="9"/>
      <c r="D74" s="9"/>
      <c r="E74" s="9"/>
      <c r="F74" s="9"/>
      <c r="G74" s="9"/>
      <c r="H74" s="9"/>
      <c r="I74" s="9"/>
      <c r="J74" s="9"/>
      <c r="K74" s="10"/>
      <c r="L74" s="10"/>
      <c r="M74" s="9"/>
      <c r="N74" s="9"/>
      <c r="O74" s="9"/>
    </row>
    <row r="75" spans="1:15" ht="12.75">
      <c r="A75" s="7"/>
      <c r="B75" s="8"/>
      <c r="C75" s="9"/>
      <c r="D75" s="9"/>
      <c r="E75" s="9"/>
      <c r="F75" s="9"/>
      <c r="G75" s="9"/>
      <c r="H75" s="9"/>
      <c r="I75" s="9"/>
      <c r="J75" s="9"/>
      <c r="K75" s="10"/>
      <c r="L75" s="10"/>
      <c r="M75" s="9"/>
      <c r="N75" s="9"/>
      <c r="O75" s="9"/>
    </row>
    <row r="76" spans="1:15" ht="12.75">
      <c r="A76" s="7"/>
      <c r="B76" s="8"/>
      <c r="C76" s="9"/>
      <c r="D76" s="9"/>
      <c r="E76" s="9"/>
      <c r="F76" s="9"/>
      <c r="G76" s="9"/>
      <c r="H76" s="9"/>
      <c r="I76" s="9"/>
      <c r="J76" s="9"/>
      <c r="K76" s="10"/>
      <c r="L76" s="10"/>
      <c r="M76" s="9"/>
      <c r="N76" s="9"/>
      <c r="O76" s="9"/>
    </row>
    <row r="77" spans="1:15" ht="12.75">
      <c r="A77" s="7"/>
      <c r="B77" s="8"/>
      <c r="C77" s="9"/>
      <c r="D77" s="9"/>
      <c r="E77" s="9"/>
      <c r="F77" s="9"/>
      <c r="G77" s="9"/>
      <c r="H77" s="9"/>
      <c r="I77" s="9"/>
      <c r="J77" s="9"/>
      <c r="K77" s="10"/>
      <c r="L77" s="10"/>
      <c r="M77" s="9"/>
      <c r="N77" s="9"/>
      <c r="O77" s="9"/>
    </row>
    <row r="78" spans="1:15" ht="12.75">
      <c r="A78" s="7"/>
      <c r="B78" s="8"/>
      <c r="C78" s="9"/>
      <c r="D78" s="9"/>
      <c r="E78" s="9"/>
      <c r="F78" s="9"/>
      <c r="G78" s="9"/>
      <c r="H78" s="9"/>
      <c r="I78" s="9"/>
      <c r="J78" s="9"/>
      <c r="K78" s="10"/>
      <c r="L78" s="10"/>
      <c r="M78" s="9"/>
      <c r="N78" s="9"/>
      <c r="O78" s="9"/>
    </row>
    <row r="79" spans="1:15" ht="12.75">
      <c r="A79" s="7"/>
      <c r="B79" s="8"/>
      <c r="C79" s="9"/>
      <c r="D79" s="9"/>
      <c r="E79" s="9"/>
      <c r="F79" s="9"/>
      <c r="G79" s="9"/>
      <c r="H79" s="9"/>
      <c r="I79" s="9"/>
      <c r="J79" s="9"/>
      <c r="K79" s="10"/>
      <c r="L79" s="10"/>
      <c r="M79" s="9"/>
      <c r="N79" s="9"/>
      <c r="O79" s="9"/>
    </row>
    <row r="80" spans="1:15" ht="12.75">
      <c r="A80" s="7"/>
      <c r="B80" s="8"/>
      <c r="C80" s="9"/>
      <c r="D80" s="9"/>
      <c r="E80" s="9"/>
      <c r="F80" s="9"/>
      <c r="G80" s="9"/>
      <c r="H80" s="9"/>
      <c r="I80" s="9"/>
      <c r="J80" s="9"/>
      <c r="K80" s="10"/>
      <c r="L80" s="10"/>
      <c r="M80" s="9"/>
      <c r="N80" s="9"/>
      <c r="O80" s="9"/>
    </row>
    <row r="81" spans="1:15" ht="12.75">
      <c r="A81" s="7"/>
      <c r="B81" s="8"/>
      <c r="C81" s="9"/>
      <c r="D81" s="9"/>
      <c r="E81" s="9"/>
      <c r="F81" s="9"/>
      <c r="G81" s="9"/>
      <c r="H81" s="9"/>
      <c r="I81" s="9"/>
      <c r="J81" s="9"/>
      <c r="K81" s="10"/>
      <c r="L81" s="10"/>
      <c r="M81" s="9"/>
      <c r="N81" s="9"/>
      <c r="O81" s="9"/>
    </row>
    <row r="82" spans="1:15" ht="12.75">
      <c r="A82" s="7"/>
      <c r="B82" s="8"/>
      <c r="C82" s="9"/>
      <c r="D82" s="9"/>
      <c r="E82" s="9"/>
      <c r="F82" s="9"/>
      <c r="G82" s="9"/>
      <c r="H82" s="9"/>
      <c r="I82" s="9"/>
      <c r="J82" s="9"/>
      <c r="K82" s="10"/>
      <c r="L82" s="10"/>
      <c r="M82" s="9"/>
      <c r="N82" s="9"/>
      <c r="O82" s="9"/>
    </row>
    <row r="83" spans="1:15" ht="12.75">
      <c r="A83" s="7"/>
      <c r="B83" s="8"/>
      <c r="C83" s="9"/>
      <c r="D83" s="9"/>
      <c r="E83" s="9"/>
      <c r="F83" s="9"/>
      <c r="G83" s="9"/>
      <c r="H83" s="9"/>
      <c r="I83" s="9"/>
      <c r="J83" s="9"/>
      <c r="K83" s="10"/>
      <c r="L83" s="10"/>
      <c r="M83" s="9"/>
      <c r="N83" s="9"/>
      <c r="O83" s="9"/>
    </row>
    <row r="84" spans="1:15" ht="12.75">
      <c r="A84" s="7"/>
      <c r="B84" s="8"/>
      <c r="C84" s="9"/>
      <c r="D84" s="9"/>
      <c r="E84" s="9"/>
      <c r="F84" s="9"/>
      <c r="G84" s="9"/>
      <c r="H84" s="9"/>
      <c r="I84" s="9"/>
      <c r="J84" s="9"/>
      <c r="K84" s="10"/>
      <c r="L84" s="10"/>
      <c r="M84" s="9"/>
      <c r="N84" s="9"/>
      <c r="O84" s="9"/>
    </row>
    <row r="85" spans="1:15" ht="12.75">
      <c r="A85" s="7"/>
      <c r="B85" s="8"/>
      <c r="C85" s="9"/>
      <c r="D85" s="9"/>
      <c r="E85" s="9"/>
      <c r="F85" s="9"/>
      <c r="G85" s="9"/>
      <c r="H85" s="9"/>
      <c r="I85" s="9"/>
      <c r="J85" s="9"/>
      <c r="K85" s="10"/>
      <c r="L85" s="10"/>
      <c r="M85" s="9"/>
      <c r="N85" s="9"/>
      <c r="O85" s="9"/>
    </row>
    <row r="86" spans="1:15" ht="12.75">
      <c r="A86" s="7"/>
      <c r="B86" s="8"/>
      <c r="C86" s="9"/>
      <c r="D86" s="9"/>
      <c r="E86" s="9"/>
      <c r="F86" s="9"/>
      <c r="G86" s="9"/>
      <c r="H86" s="9"/>
      <c r="I86" s="9"/>
      <c r="J86" s="9"/>
      <c r="K86" s="10"/>
      <c r="L86" s="10"/>
      <c r="M86" s="9"/>
      <c r="N86" s="9"/>
      <c r="O86" s="9"/>
    </row>
    <row r="87" spans="1:15" ht="12.75">
      <c r="A87" s="7"/>
      <c r="B87" s="8"/>
      <c r="C87" s="9"/>
      <c r="D87" s="9"/>
      <c r="E87" s="9"/>
      <c r="F87" s="9"/>
      <c r="G87" s="9"/>
      <c r="H87" s="9"/>
      <c r="I87" s="9"/>
      <c r="J87" s="9"/>
      <c r="K87" s="10"/>
      <c r="L87" s="10"/>
      <c r="M87" s="9"/>
      <c r="N87" s="9"/>
      <c r="O87" s="9"/>
    </row>
    <row r="88" spans="1:15" ht="12.75">
      <c r="A88" s="7"/>
      <c r="B88" s="8"/>
      <c r="C88" s="9"/>
      <c r="D88" s="9"/>
      <c r="E88" s="9"/>
      <c r="F88" s="9"/>
      <c r="G88" s="9"/>
      <c r="H88" s="9"/>
      <c r="I88" s="9"/>
      <c r="J88" s="9"/>
      <c r="K88" s="10"/>
      <c r="L88" s="10"/>
      <c r="M88" s="9"/>
      <c r="N88" s="9"/>
      <c r="O88" s="9"/>
    </row>
    <row r="89" spans="1:15" ht="12.75">
      <c r="A89" s="7"/>
      <c r="B89" s="8"/>
      <c r="C89" s="9"/>
      <c r="D89" s="9"/>
      <c r="E89" s="9"/>
      <c r="F89" s="9"/>
      <c r="G89" s="9"/>
      <c r="H89" s="9"/>
      <c r="I89" s="9"/>
      <c r="J89" s="9"/>
      <c r="K89" s="10"/>
      <c r="L89" s="10"/>
      <c r="M89" s="9"/>
      <c r="N89" s="9"/>
      <c r="O89" s="9"/>
    </row>
    <row r="90" spans="1:15" ht="12.75">
      <c r="A90" s="7"/>
      <c r="B90" s="8"/>
      <c r="C90" s="9"/>
      <c r="D90" s="9"/>
      <c r="E90" s="9"/>
      <c r="F90" s="9"/>
      <c r="G90" s="9"/>
      <c r="H90" s="9"/>
      <c r="I90" s="9"/>
      <c r="J90" s="9"/>
      <c r="K90" s="10"/>
      <c r="L90" s="10"/>
      <c r="M90" s="9"/>
      <c r="N90" s="9"/>
      <c r="O90" s="9"/>
    </row>
    <row r="91" spans="1:15" ht="12.75">
      <c r="A91" s="7"/>
      <c r="B91" s="8"/>
      <c r="C91" s="9"/>
      <c r="D91" s="9"/>
      <c r="E91" s="9"/>
      <c r="F91" s="9"/>
      <c r="G91" s="9"/>
      <c r="H91" s="9"/>
      <c r="I91" s="9"/>
      <c r="J91" s="9"/>
      <c r="K91" s="10"/>
      <c r="L91" s="10"/>
      <c r="M91" s="9"/>
      <c r="N91" s="9"/>
      <c r="O91" s="9"/>
    </row>
    <row r="92" spans="1:15" ht="12.75">
      <c r="A92" s="7"/>
      <c r="B92" s="8"/>
      <c r="C92" s="9"/>
      <c r="D92" s="9"/>
      <c r="E92" s="9"/>
      <c r="F92" s="9"/>
      <c r="G92" s="9"/>
      <c r="H92" s="9"/>
      <c r="I92" s="9"/>
      <c r="J92" s="9"/>
      <c r="K92" s="10"/>
      <c r="L92" s="10"/>
      <c r="M92" s="9"/>
      <c r="N92" s="9"/>
      <c r="O92" s="9"/>
    </row>
    <row r="93" spans="1:15" ht="12.75">
      <c r="A93" s="7"/>
      <c r="B93" s="8"/>
      <c r="C93" s="9"/>
      <c r="D93" s="9"/>
      <c r="E93" s="9"/>
      <c r="F93" s="9"/>
      <c r="G93" s="9"/>
      <c r="H93" s="9"/>
      <c r="I93" s="9"/>
      <c r="J93" s="9"/>
      <c r="K93" s="10"/>
      <c r="L93" s="10"/>
      <c r="M93" s="9"/>
      <c r="N93" s="9"/>
      <c r="O93" s="9"/>
    </row>
    <row r="94" spans="1:15" ht="12.75">
      <c r="A94" s="7"/>
      <c r="B94" s="8"/>
      <c r="C94" s="9"/>
      <c r="D94" s="9"/>
      <c r="E94" s="9"/>
      <c r="F94" s="9"/>
      <c r="G94" s="9"/>
      <c r="H94" s="9"/>
      <c r="I94" s="9"/>
      <c r="J94" s="9"/>
      <c r="K94" s="10"/>
      <c r="L94" s="10"/>
      <c r="M94" s="9"/>
      <c r="N94" s="9"/>
      <c r="O94" s="9"/>
    </row>
    <row r="95" spans="1:15" ht="12.75">
      <c r="A95" s="7"/>
      <c r="B95" s="8"/>
      <c r="C95" s="9"/>
      <c r="D95" s="9"/>
      <c r="E95" s="9"/>
      <c r="F95" s="9"/>
      <c r="G95" s="9"/>
      <c r="H95" s="9"/>
      <c r="I95" s="9"/>
      <c r="J95" s="9"/>
      <c r="K95" s="10"/>
      <c r="L95" s="10"/>
      <c r="M95" s="9"/>
      <c r="N95" s="9"/>
      <c r="O95" s="9"/>
    </row>
    <row r="96" spans="1:15" ht="12.75">
      <c r="A96" s="7"/>
      <c r="B96" s="8"/>
      <c r="C96" s="9"/>
      <c r="D96" s="9"/>
      <c r="E96" s="9"/>
      <c r="F96" s="9"/>
      <c r="G96" s="9"/>
      <c r="H96" s="9"/>
      <c r="I96" s="9"/>
      <c r="J96" s="9"/>
      <c r="K96" s="10"/>
      <c r="L96" s="10"/>
      <c r="M96" s="9"/>
      <c r="N96" s="9"/>
      <c r="O96" s="9"/>
    </row>
    <row r="97" spans="1:15" ht="12.75">
      <c r="A97" s="7"/>
      <c r="B97" s="8"/>
      <c r="C97" s="9"/>
      <c r="D97" s="9"/>
      <c r="E97" s="9"/>
      <c r="F97" s="9"/>
      <c r="G97" s="9"/>
      <c r="H97" s="9"/>
      <c r="I97" s="9"/>
      <c r="J97" s="9"/>
      <c r="K97" s="10"/>
      <c r="L97" s="10"/>
      <c r="M97" s="9"/>
      <c r="N97" s="9"/>
      <c r="O97" s="9"/>
    </row>
    <row r="98" spans="1:15" ht="12.75">
      <c r="A98" s="7"/>
      <c r="B98" s="8"/>
      <c r="C98" s="9"/>
      <c r="D98" s="9"/>
      <c r="E98" s="9"/>
      <c r="F98" s="9"/>
      <c r="G98" s="9"/>
      <c r="H98" s="9"/>
      <c r="I98" s="9"/>
      <c r="J98" s="9"/>
      <c r="K98" s="10"/>
      <c r="L98" s="10"/>
      <c r="M98" s="9"/>
      <c r="N98" s="9"/>
      <c r="O98" s="9"/>
    </row>
    <row r="99" spans="1:15" ht="12.75">
      <c r="A99" s="7"/>
      <c r="B99" s="8"/>
      <c r="C99" s="9"/>
      <c r="D99" s="9"/>
      <c r="E99" s="9"/>
      <c r="F99" s="9"/>
      <c r="G99" s="9"/>
      <c r="H99" s="9"/>
      <c r="I99" s="9"/>
      <c r="J99" s="9"/>
      <c r="K99" s="10"/>
      <c r="L99" s="10"/>
      <c r="M99" s="9"/>
      <c r="N99" s="9"/>
      <c r="O99" s="9"/>
    </row>
    <row r="100" spans="1:15" ht="12.75">
      <c r="A100" s="7"/>
      <c r="B100" s="8"/>
      <c r="C100" s="9"/>
      <c r="D100" s="9"/>
      <c r="E100" s="9"/>
      <c r="F100" s="9"/>
      <c r="G100" s="9"/>
      <c r="H100" s="9"/>
      <c r="I100" s="9"/>
      <c r="J100" s="9"/>
      <c r="K100" s="10"/>
      <c r="L100" s="10"/>
      <c r="M100" s="9"/>
      <c r="N100" s="9"/>
      <c r="O100" s="9"/>
    </row>
  </sheetData>
  <printOptions/>
  <pageMargins left="0.3543306887149811" right="0.15748028457164764" top="0.39370083808898926" bottom="0.5905512571334839" header="0.5118110775947571" footer="0.11811023205518723"/>
  <pageSetup firstPageNumber="1" useFirstPageNumber="1" orientation="landscape" paperSize="9"/>
  <headerFooter alignWithMargins="0">
    <oddFooter>&amp;L&amp;D  &amp;T
Page &amp;P of &amp;N
&amp;Y\ Expenditure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03"/>
  <sheetViews>
    <sheetView showGridLines="0" workbookViewId="0" topLeftCell="A1">
      <selection activeCell="A1" sqref="A1"/>
    </sheetView>
  </sheetViews>
  <sheetFormatPr defaultColWidth="13.7109375" defaultRowHeight="19.5" customHeight="1"/>
  <cols>
    <col min="1" max="1" width="10.140625" style="15" customWidth="1"/>
    <col min="2" max="2" width="4.00390625" style="15" customWidth="1"/>
    <col min="3" max="3" width="7.421875" style="15" customWidth="1"/>
    <col min="4" max="4" width="6.421875" style="15" customWidth="1"/>
    <col min="5" max="5" width="8.140625" style="15" customWidth="1"/>
    <col min="6" max="6" width="10.28125" style="15" customWidth="1"/>
    <col min="7" max="7" width="7.7109375" style="15" customWidth="1"/>
    <col min="8" max="8" width="35.7109375" style="15" customWidth="1"/>
    <col min="9" max="9" width="9.28125" style="15" customWidth="1"/>
    <col min="10" max="11" width="8.8515625" style="15" customWidth="1"/>
    <col min="12" max="13" width="9.140625" style="15" customWidth="1"/>
    <col min="14" max="256" width="12.00390625" style="15" customWidth="1"/>
  </cols>
  <sheetData>
    <row r="1" spans="1:13" ht="15.75">
      <c r="A1" s="2" t="s">
        <v>50</v>
      </c>
      <c r="B1" s="3"/>
      <c r="C1" s="4"/>
      <c r="D1" s="4"/>
      <c r="E1" s="16"/>
      <c r="F1" s="17"/>
      <c r="G1" s="16"/>
      <c r="H1" s="5"/>
      <c r="I1" s="16"/>
      <c r="J1" s="5"/>
      <c r="K1" s="5"/>
      <c r="L1" s="5"/>
      <c r="M1" s="5"/>
    </row>
    <row r="2" spans="1:13" ht="12.75">
      <c r="A2" s="11"/>
      <c r="B2" s="18"/>
      <c r="C2" s="19"/>
      <c r="D2" s="19"/>
      <c r="E2" s="19"/>
      <c r="F2" s="20"/>
      <c r="G2" s="21"/>
      <c r="H2" s="22"/>
      <c r="I2" s="21"/>
      <c r="J2" s="23"/>
      <c r="K2" s="23"/>
      <c r="L2" s="12"/>
      <c r="M2" s="12"/>
    </row>
    <row r="3" spans="1:13" ht="63.75">
      <c r="A3" s="11" t="s">
        <v>51</v>
      </c>
      <c r="B3" s="18" t="s">
        <v>52</v>
      </c>
      <c r="C3" s="13" t="s">
        <v>53</v>
      </c>
      <c r="D3" s="13" t="s">
        <v>7</v>
      </c>
      <c r="E3" s="13" t="s">
        <v>54</v>
      </c>
      <c r="F3" s="24" t="s">
        <v>55</v>
      </c>
      <c r="G3" s="13" t="s">
        <v>56</v>
      </c>
      <c r="H3" s="8" t="s">
        <v>13</v>
      </c>
      <c r="I3" s="13" t="s">
        <v>57</v>
      </c>
      <c r="J3" s="25"/>
      <c r="K3" s="25"/>
      <c r="L3" s="12"/>
      <c r="M3" s="12"/>
    </row>
    <row r="4" spans="1:13" ht="12.75">
      <c r="A4" s="11" t="s">
        <v>58</v>
      </c>
      <c r="B4" s="18"/>
      <c r="C4" s="13">
        <f>SUM(C5:C103)</f>
        <v>2803.01</v>
      </c>
      <c r="D4" s="13">
        <f>SUM(D5:D103)</f>
        <v>352</v>
      </c>
      <c r="E4" s="13">
        <f>SUM(E5:E103)</f>
        <v>0</v>
      </c>
      <c r="F4" s="13">
        <f>SUM(F5:F103)</f>
        <v>789.25</v>
      </c>
      <c r="G4" s="13">
        <f>SUM(G5:G103)</f>
        <v>0</v>
      </c>
      <c r="H4" s="24">
        <f>SUM(C4:G4)</f>
        <v>3944.26</v>
      </c>
      <c r="I4" s="13">
        <f>SUM(I5:I103)</f>
        <v>1.19</v>
      </c>
      <c r="J4" s="25"/>
      <c r="K4" s="25"/>
      <c r="L4" s="12"/>
      <c r="M4" s="12"/>
    </row>
    <row r="5" spans="1:13" ht="12.75">
      <c r="A5" s="11"/>
      <c r="B5" s="18"/>
      <c r="C5" s="13"/>
      <c r="D5" s="13"/>
      <c r="E5" s="13"/>
      <c r="F5" s="24"/>
      <c r="G5" s="13"/>
      <c r="H5" s="8"/>
      <c r="I5" s="13"/>
      <c r="J5" s="25"/>
      <c r="K5" s="25"/>
      <c r="L5" s="12"/>
      <c r="M5" s="12"/>
    </row>
    <row r="6" spans="1:13" ht="12.75">
      <c r="A6" s="11">
        <v>41641</v>
      </c>
      <c r="B6" s="18"/>
      <c r="C6" s="19">
        <v>24</v>
      </c>
      <c r="D6" s="19"/>
      <c r="E6" s="13"/>
      <c r="F6" s="24"/>
      <c r="G6" s="13"/>
      <c r="H6" s="22" t="s">
        <v>59</v>
      </c>
      <c r="I6" s="13"/>
      <c r="J6" s="25"/>
      <c r="K6" s="25"/>
      <c r="L6" s="12"/>
      <c r="M6" s="12"/>
    </row>
    <row r="7" spans="1:13" ht="12.75">
      <c r="A7" s="11">
        <v>41647</v>
      </c>
      <c r="B7" s="18">
        <v>379</v>
      </c>
      <c r="C7" s="19">
        <v>60</v>
      </c>
      <c r="D7" s="19"/>
      <c r="E7" s="19"/>
      <c r="F7" s="20"/>
      <c r="G7" s="21"/>
      <c r="H7" s="22" t="s">
        <v>60</v>
      </c>
      <c r="I7" s="21"/>
      <c r="J7" s="23"/>
      <c r="K7" s="23"/>
      <c r="L7" s="12"/>
      <c r="M7" s="12"/>
    </row>
    <row r="8" spans="1:13" ht="12.75">
      <c r="A8" s="11">
        <v>41648</v>
      </c>
      <c r="B8" s="18"/>
      <c r="C8" s="19">
        <v>24</v>
      </c>
      <c r="D8" s="19"/>
      <c r="E8" s="19"/>
      <c r="F8" s="20"/>
      <c r="G8" s="21"/>
      <c r="H8" s="22" t="s">
        <v>61</v>
      </c>
      <c r="I8" s="21"/>
      <c r="J8" s="23"/>
      <c r="K8" s="23"/>
      <c r="L8" s="12"/>
      <c r="M8" s="12"/>
    </row>
    <row r="9" spans="1:13" ht="12.75">
      <c r="A9" s="11">
        <v>41652</v>
      </c>
      <c r="B9" s="18"/>
      <c r="C9" s="19">
        <v>24</v>
      </c>
      <c r="D9" s="19"/>
      <c r="E9" s="19"/>
      <c r="F9" s="20"/>
      <c r="G9" s="21"/>
      <c r="H9" s="22" t="s">
        <v>62</v>
      </c>
      <c r="I9" s="21"/>
      <c r="J9" s="23"/>
      <c r="K9" s="23"/>
      <c r="L9" s="12"/>
      <c r="M9" s="12"/>
    </row>
    <row r="10" spans="1:13" ht="12.75">
      <c r="A10" s="11">
        <v>41654</v>
      </c>
      <c r="B10" s="18">
        <v>380</v>
      </c>
      <c r="C10" s="19">
        <v>341</v>
      </c>
      <c r="D10" s="19"/>
      <c r="E10" s="19"/>
      <c r="F10" s="20"/>
      <c r="G10" s="21"/>
      <c r="H10" s="22" t="s">
        <v>60</v>
      </c>
      <c r="I10" s="21"/>
      <c r="J10" s="23"/>
      <c r="K10" s="23"/>
      <c r="L10" s="12"/>
      <c r="M10" s="12"/>
    </row>
    <row r="11" spans="1:13" ht="12.75">
      <c r="A11" s="11">
        <v>41659</v>
      </c>
      <c r="B11" s="18"/>
      <c r="C11" s="19">
        <v>24</v>
      </c>
      <c r="D11" s="19"/>
      <c r="E11" s="19"/>
      <c r="F11" s="20"/>
      <c r="G11" s="21"/>
      <c r="H11" s="22" t="s">
        <v>63</v>
      </c>
      <c r="I11" s="21"/>
      <c r="J11" s="23"/>
      <c r="K11" s="23"/>
      <c r="L11" s="12"/>
      <c r="M11" s="12"/>
    </row>
    <row r="12" spans="1:13" ht="12.75">
      <c r="A12" s="11">
        <v>41663</v>
      </c>
      <c r="B12" s="18">
        <v>381</v>
      </c>
      <c r="C12" s="19">
        <v>394</v>
      </c>
      <c r="D12" s="19"/>
      <c r="E12" s="19"/>
      <c r="F12" s="20"/>
      <c r="G12" s="21"/>
      <c r="H12" s="22" t="s">
        <v>60</v>
      </c>
      <c r="I12" s="21"/>
      <c r="J12" s="23"/>
      <c r="K12" s="23"/>
      <c r="L12" s="12"/>
      <c r="M12" s="12"/>
    </row>
    <row r="13" spans="1:13" ht="12.75">
      <c r="A13" s="11">
        <v>41680</v>
      </c>
      <c r="B13" s="18">
        <v>382</v>
      </c>
      <c r="C13" s="19">
        <v>175</v>
      </c>
      <c r="D13" s="19"/>
      <c r="E13" s="19"/>
      <c r="F13" s="20"/>
      <c r="G13" s="21"/>
      <c r="H13" s="22" t="s">
        <v>60</v>
      </c>
      <c r="I13" s="21"/>
      <c r="J13" s="23"/>
      <c r="K13" s="23"/>
      <c r="L13" s="12"/>
      <c r="M13" s="12"/>
    </row>
    <row r="14" spans="1:13" ht="12.75">
      <c r="A14" s="11">
        <v>41701</v>
      </c>
      <c r="B14" s="18">
        <v>384</v>
      </c>
      <c r="C14" s="19">
        <v>129</v>
      </c>
      <c r="D14" s="19"/>
      <c r="E14" s="19"/>
      <c r="F14" s="20"/>
      <c r="G14" s="21"/>
      <c r="H14" s="22" t="s">
        <v>60</v>
      </c>
      <c r="I14" s="21"/>
      <c r="J14" s="23"/>
      <c r="K14" s="23"/>
      <c r="L14" s="12"/>
      <c r="M14" s="12"/>
    </row>
    <row r="15" spans="1:13" ht="12.75">
      <c r="A15" s="11">
        <v>41709</v>
      </c>
      <c r="B15" s="18">
        <v>440</v>
      </c>
      <c r="C15" s="19"/>
      <c r="D15" s="19"/>
      <c r="E15" s="19"/>
      <c r="F15" s="19">
        <v>500</v>
      </c>
      <c r="G15" s="21"/>
      <c r="H15" s="22" t="s">
        <v>64</v>
      </c>
      <c r="I15" s="21"/>
      <c r="J15" s="23"/>
      <c r="K15" s="23"/>
      <c r="L15" s="12"/>
      <c r="M15" s="12"/>
    </row>
    <row r="16" spans="1:13" ht="12.75">
      <c r="A16" s="11">
        <v>41711</v>
      </c>
      <c r="B16" s="18"/>
      <c r="C16" s="19">
        <v>25</v>
      </c>
      <c r="D16" s="19"/>
      <c r="E16" s="19"/>
      <c r="F16" s="19"/>
      <c r="G16" s="21"/>
      <c r="H16" s="22" t="s">
        <v>65</v>
      </c>
      <c r="I16" s="21">
        <v>0.35</v>
      </c>
      <c r="J16" s="23"/>
      <c r="K16" s="23"/>
      <c r="L16" s="12"/>
      <c r="M16" s="12"/>
    </row>
    <row r="17" spans="1:13" ht="12.75">
      <c r="A17" s="11">
        <v>41712</v>
      </c>
      <c r="B17" s="18">
        <v>441</v>
      </c>
      <c r="C17" s="19"/>
      <c r="D17" s="19">
        <v>352</v>
      </c>
      <c r="E17" s="19"/>
      <c r="F17" s="20"/>
      <c r="G17" s="21"/>
      <c r="H17" s="22" t="s">
        <v>17</v>
      </c>
      <c r="I17" s="21"/>
      <c r="J17" s="23"/>
      <c r="K17" s="23"/>
      <c r="L17" s="12"/>
      <c r="M17" s="12"/>
    </row>
    <row r="18" spans="1:13" ht="12.75">
      <c r="A18" s="11">
        <v>41759</v>
      </c>
      <c r="B18" s="18"/>
      <c r="C18" s="19">
        <v>24</v>
      </c>
      <c r="D18" s="19"/>
      <c r="E18" s="19"/>
      <c r="F18" s="20"/>
      <c r="G18" s="21"/>
      <c r="H18" s="22" t="s">
        <v>66</v>
      </c>
      <c r="I18" s="21"/>
      <c r="J18" s="23"/>
      <c r="K18" s="23"/>
      <c r="L18" s="12"/>
      <c r="M18" s="12"/>
    </row>
    <row r="19" spans="1:13" ht="12.75">
      <c r="A19" s="11">
        <v>41760</v>
      </c>
      <c r="B19" s="18"/>
      <c r="C19" s="19">
        <v>24</v>
      </c>
      <c r="D19" s="19"/>
      <c r="E19" s="19"/>
      <c r="F19" s="20"/>
      <c r="G19" s="21"/>
      <c r="H19" s="22" t="s">
        <v>59</v>
      </c>
      <c r="I19" s="21"/>
      <c r="J19" s="23"/>
      <c r="K19" s="23"/>
      <c r="L19" s="12"/>
      <c r="M19" s="12"/>
    </row>
    <row r="20" spans="1:13" ht="12.75">
      <c r="A20" s="11">
        <v>41765</v>
      </c>
      <c r="B20" s="18"/>
      <c r="C20" s="19">
        <v>24</v>
      </c>
      <c r="D20" s="19"/>
      <c r="E20" s="19"/>
      <c r="F20" s="20"/>
      <c r="G20" s="21"/>
      <c r="H20" s="22" t="s">
        <v>63</v>
      </c>
      <c r="I20" s="21"/>
      <c r="J20" s="23"/>
      <c r="K20" s="23"/>
      <c r="L20" s="12"/>
      <c r="M20" s="12"/>
    </row>
    <row r="21" spans="1:13" ht="12.75">
      <c r="A21" s="11">
        <v>41736</v>
      </c>
      <c r="B21" s="18"/>
      <c r="C21" s="19">
        <v>24</v>
      </c>
      <c r="D21" s="19"/>
      <c r="E21" s="19"/>
      <c r="F21" s="20"/>
      <c r="G21" s="21"/>
      <c r="H21" s="22" t="s">
        <v>61</v>
      </c>
      <c r="I21" s="21"/>
      <c r="J21" s="23"/>
      <c r="K21" s="23"/>
      <c r="L21" s="12"/>
      <c r="M21" s="12"/>
    </row>
    <row r="22" spans="1:13" ht="12.75">
      <c r="A22" s="11">
        <v>41778</v>
      </c>
      <c r="B22" s="18"/>
      <c r="C22" s="19">
        <v>24</v>
      </c>
      <c r="D22" s="19"/>
      <c r="E22" s="19"/>
      <c r="F22" s="20"/>
      <c r="G22" s="21"/>
      <c r="H22" s="22" t="s">
        <v>67</v>
      </c>
      <c r="I22" s="21"/>
      <c r="J22" s="23"/>
      <c r="K22" s="23"/>
      <c r="L22" s="12"/>
      <c r="M22" s="12"/>
    </row>
    <row r="23" spans="1:13" ht="12.75">
      <c r="A23" s="11" t="s">
        <v>68</v>
      </c>
      <c r="B23" s="18"/>
      <c r="C23" s="19">
        <v>24</v>
      </c>
      <c r="D23" s="19"/>
      <c r="E23" s="19"/>
      <c r="F23" s="20"/>
      <c r="G23" s="21"/>
      <c r="H23" s="22" t="s">
        <v>69</v>
      </c>
      <c r="I23" s="21"/>
      <c r="J23" s="23"/>
      <c r="K23" s="23"/>
      <c r="L23" s="12"/>
      <c r="M23" s="12"/>
    </row>
    <row r="24" spans="1:13" ht="12.75">
      <c r="A24" s="11">
        <v>41781</v>
      </c>
      <c r="B24" s="18"/>
      <c r="C24" s="19">
        <v>455.01</v>
      </c>
      <c r="D24" s="19"/>
      <c r="E24" s="19"/>
      <c r="F24" s="20">
        <v>50</v>
      </c>
      <c r="G24" s="21"/>
      <c r="H24" s="22" t="s">
        <v>60</v>
      </c>
      <c r="I24" s="21"/>
      <c r="J24" s="23"/>
      <c r="K24" s="23"/>
      <c r="L24" s="12"/>
      <c r="M24" s="12"/>
    </row>
    <row r="25" spans="1:13" ht="12.75">
      <c r="A25" s="11">
        <v>41786</v>
      </c>
      <c r="B25" s="18"/>
      <c r="C25" s="19">
        <v>23</v>
      </c>
      <c r="D25" s="19"/>
      <c r="E25" s="19"/>
      <c r="F25" s="20"/>
      <c r="G25" s="21"/>
      <c r="H25" s="22" t="s">
        <v>70</v>
      </c>
      <c r="I25" s="21"/>
      <c r="J25" s="23"/>
      <c r="K25" s="23"/>
      <c r="L25" s="12"/>
      <c r="M25" s="12"/>
    </row>
    <row r="26" spans="1:13" ht="12.75">
      <c r="A26" s="11">
        <v>41789</v>
      </c>
      <c r="B26" s="18"/>
      <c r="C26" s="19">
        <v>96</v>
      </c>
      <c r="D26" s="19"/>
      <c r="E26" s="19"/>
      <c r="F26" s="20"/>
      <c r="G26" s="21"/>
      <c r="H26" s="22" t="s">
        <v>60</v>
      </c>
      <c r="I26" s="21"/>
      <c r="J26" s="23"/>
      <c r="K26" s="23"/>
      <c r="L26" s="12"/>
      <c r="M26" s="12"/>
    </row>
    <row r="27" spans="1:13" ht="12.75">
      <c r="A27" s="11">
        <v>41794</v>
      </c>
      <c r="B27" s="18"/>
      <c r="C27" s="19">
        <v>24</v>
      </c>
      <c r="D27" s="19"/>
      <c r="E27" s="19"/>
      <c r="F27" s="20"/>
      <c r="G27" s="21"/>
      <c r="H27" s="22" t="s">
        <v>71</v>
      </c>
      <c r="I27" s="21"/>
      <c r="J27" s="23"/>
      <c r="K27" s="23"/>
      <c r="L27" s="12"/>
      <c r="M27" s="12"/>
    </row>
    <row r="28" spans="1:13" ht="12.75">
      <c r="A28" s="11">
        <v>41795</v>
      </c>
      <c r="B28" s="18"/>
      <c r="C28" s="19">
        <v>72</v>
      </c>
      <c r="D28" s="19"/>
      <c r="E28" s="19"/>
      <c r="F28" s="20"/>
      <c r="G28" s="21"/>
      <c r="H28" s="22" t="s">
        <v>60</v>
      </c>
      <c r="I28" s="21"/>
      <c r="J28" s="23"/>
      <c r="K28" s="23"/>
      <c r="L28" s="12"/>
      <c r="M28" s="12"/>
    </row>
    <row r="29" spans="1:13" ht="12.75">
      <c r="A29" s="11">
        <v>41802</v>
      </c>
      <c r="B29" s="18"/>
      <c r="C29" s="19">
        <v>24</v>
      </c>
      <c r="D29" s="19"/>
      <c r="E29" s="19"/>
      <c r="F29" s="20"/>
      <c r="G29" s="21"/>
      <c r="H29" s="22" t="s">
        <v>72</v>
      </c>
      <c r="I29" s="21"/>
      <c r="J29" s="23"/>
      <c r="K29" s="23"/>
      <c r="L29" s="12"/>
      <c r="M29" s="12"/>
    </row>
    <row r="30" spans="1:13" ht="12.75">
      <c r="A30" s="11">
        <v>41807</v>
      </c>
      <c r="B30" s="18"/>
      <c r="C30" s="19">
        <v>24</v>
      </c>
      <c r="D30" s="19"/>
      <c r="E30" s="19"/>
      <c r="F30" s="20"/>
      <c r="G30" s="21"/>
      <c r="H30" s="22" t="s">
        <v>60</v>
      </c>
      <c r="I30" s="21"/>
      <c r="J30" s="23"/>
      <c r="K30" s="23"/>
      <c r="L30" s="12"/>
      <c r="M30" s="12"/>
    </row>
    <row r="31" spans="1:13" ht="12.75">
      <c r="A31" s="11">
        <v>41820</v>
      </c>
      <c r="B31" s="18"/>
      <c r="C31" s="19"/>
      <c r="D31" s="19"/>
      <c r="E31" s="19"/>
      <c r="F31" s="20"/>
      <c r="G31" s="21"/>
      <c r="H31" s="22" t="s">
        <v>65</v>
      </c>
      <c r="I31" s="21">
        <v>0.36</v>
      </c>
      <c r="J31" s="23"/>
      <c r="K31" s="23"/>
      <c r="L31" s="12"/>
      <c r="M31" s="12"/>
    </row>
    <row r="32" spans="1:13" ht="12.75">
      <c r="A32" s="11">
        <v>41849</v>
      </c>
      <c r="B32" s="18"/>
      <c r="C32" s="19"/>
      <c r="D32" s="19"/>
      <c r="E32" s="19"/>
      <c r="F32" s="20">
        <v>239.25</v>
      </c>
      <c r="G32" s="21"/>
      <c r="H32" s="22" t="s">
        <v>73</v>
      </c>
      <c r="I32" s="21"/>
      <c r="J32" s="23"/>
      <c r="K32" s="23"/>
      <c r="L32" s="12"/>
      <c r="M32" s="12"/>
    </row>
    <row r="33" spans="1:13" ht="12.75">
      <c r="A33" s="11">
        <v>41883</v>
      </c>
      <c r="B33" s="18"/>
      <c r="C33" s="19">
        <v>24</v>
      </c>
      <c r="D33" s="19"/>
      <c r="E33" s="19"/>
      <c r="F33" s="20"/>
      <c r="G33" s="21"/>
      <c r="H33" s="22" t="s">
        <v>59</v>
      </c>
      <c r="I33" s="21"/>
      <c r="J33" s="23"/>
      <c r="K33" s="23"/>
      <c r="L33" s="12"/>
      <c r="M33" s="12"/>
    </row>
    <row r="34" spans="1:13" ht="12.75">
      <c r="A34" s="11">
        <v>41907</v>
      </c>
      <c r="B34" s="18"/>
      <c r="C34" s="19">
        <v>24</v>
      </c>
      <c r="D34" s="19"/>
      <c r="E34" s="19"/>
      <c r="F34" s="20"/>
      <c r="G34" s="21"/>
      <c r="H34" s="22" t="s">
        <v>71</v>
      </c>
      <c r="I34" s="21"/>
      <c r="J34" s="23"/>
      <c r="K34" s="23"/>
      <c r="L34" s="12"/>
      <c r="M34" s="12"/>
    </row>
    <row r="35" spans="1:13" ht="12.75">
      <c r="A35" s="11">
        <v>41911</v>
      </c>
      <c r="B35" s="18"/>
      <c r="C35" s="19">
        <v>24</v>
      </c>
      <c r="D35" s="19"/>
      <c r="E35" s="19"/>
      <c r="F35" s="20"/>
      <c r="G35" s="21"/>
      <c r="H35" s="22" t="s">
        <v>69</v>
      </c>
      <c r="I35" s="21"/>
      <c r="J35" s="23"/>
      <c r="K35" s="23"/>
      <c r="L35" s="12"/>
      <c r="M35" s="12"/>
    </row>
    <row r="36" spans="1:13" ht="12.75">
      <c r="A36" s="11">
        <v>41912</v>
      </c>
      <c r="B36" s="18"/>
      <c r="C36" s="19"/>
      <c r="D36" s="19"/>
      <c r="E36" s="19"/>
      <c r="F36" s="20"/>
      <c r="G36" s="21"/>
      <c r="H36" s="22" t="s">
        <v>65</v>
      </c>
      <c r="I36" s="21">
        <v>0.36</v>
      </c>
      <c r="J36" s="23"/>
      <c r="K36" s="23"/>
      <c r="L36" s="12"/>
      <c r="M36" s="12"/>
    </row>
    <row r="37" spans="1:13" ht="12.75">
      <c r="A37" s="11">
        <v>41913</v>
      </c>
      <c r="B37" s="18"/>
      <c r="C37" s="19">
        <v>332</v>
      </c>
      <c r="D37" s="19"/>
      <c r="E37" s="19"/>
      <c r="F37" s="20"/>
      <c r="G37" s="21"/>
      <c r="H37" s="22" t="s">
        <v>60</v>
      </c>
      <c r="I37" s="21"/>
      <c r="J37" s="23"/>
      <c r="K37" s="23"/>
      <c r="L37" s="12"/>
      <c r="M37" s="12"/>
    </row>
    <row r="38" spans="1:13" ht="12.75">
      <c r="A38" s="11">
        <v>41914</v>
      </c>
      <c r="B38" s="18"/>
      <c r="C38" s="19">
        <v>24</v>
      </c>
      <c r="D38" s="19"/>
      <c r="E38" s="19"/>
      <c r="F38" s="20"/>
      <c r="G38" s="21"/>
      <c r="H38" s="22" t="s">
        <v>61</v>
      </c>
      <c r="I38" s="21"/>
      <c r="J38" s="23"/>
      <c r="K38" s="23"/>
      <c r="L38" s="12"/>
      <c r="M38" s="12"/>
    </row>
    <row r="39" spans="1:13" ht="12.75">
      <c r="A39" s="11">
        <v>41915</v>
      </c>
      <c r="B39" s="18"/>
      <c r="C39" s="19">
        <v>24</v>
      </c>
      <c r="D39" s="19"/>
      <c r="E39" s="19"/>
      <c r="F39" s="20"/>
      <c r="G39" s="21"/>
      <c r="H39" s="22" t="s">
        <v>63</v>
      </c>
      <c r="I39" s="21"/>
      <c r="J39" s="23"/>
      <c r="K39" s="23"/>
      <c r="L39" s="12"/>
      <c r="M39" s="12"/>
    </row>
    <row r="40" spans="1:13" ht="12.75">
      <c r="A40" s="11">
        <v>41921</v>
      </c>
      <c r="B40" s="18"/>
      <c r="C40" s="19">
        <v>24</v>
      </c>
      <c r="D40" s="19"/>
      <c r="E40" s="19"/>
      <c r="F40" s="20"/>
      <c r="G40" s="21"/>
      <c r="H40" s="22" t="s">
        <v>66</v>
      </c>
      <c r="I40" s="21"/>
      <c r="J40" s="23"/>
      <c r="K40" s="23"/>
      <c r="L40" s="12"/>
      <c r="M40" s="12"/>
    </row>
    <row r="41" spans="1:13" ht="12.75">
      <c r="A41" s="11">
        <v>41939</v>
      </c>
      <c r="B41" s="18"/>
      <c r="C41" s="19">
        <v>24</v>
      </c>
      <c r="D41" s="19"/>
      <c r="E41" s="19"/>
      <c r="F41" s="20"/>
      <c r="G41" s="21"/>
      <c r="H41" s="22" t="s">
        <v>70</v>
      </c>
      <c r="I41" s="21"/>
      <c r="J41" s="23"/>
      <c r="K41" s="23"/>
      <c r="L41" s="12"/>
      <c r="M41" s="12"/>
    </row>
    <row r="42" spans="1:13" ht="12.75">
      <c r="A42" s="11">
        <v>41941</v>
      </c>
      <c r="B42" s="18"/>
      <c r="C42" s="19">
        <v>172</v>
      </c>
      <c r="D42" s="22"/>
      <c r="E42" s="19"/>
      <c r="F42" s="20"/>
      <c r="G42" s="21"/>
      <c r="H42" s="22" t="s">
        <v>60</v>
      </c>
      <c r="I42" s="21"/>
      <c r="J42" s="23"/>
      <c r="K42" s="23"/>
      <c r="L42" s="12"/>
      <c r="M42" s="12"/>
    </row>
    <row r="43" spans="1:13" ht="12.75">
      <c r="A43" s="11">
        <v>41943</v>
      </c>
      <c r="B43" s="18"/>
      <c r="C43" s="19"/>
      <c r="D43" s="22"/>
      <c r="E43" s="19"/>
      <c r="F43" s="20"/>
      <c r="G43" s="21"/>
      <c r="H43" s="22" t="s">
        <v>65</v>
      </c>
      <c r="I43" s="21">
        <v>0.12</v>
      </c>
      <c r="J43" s="23"/>
      <c r="K43" s="23"/>
      <c r="L43" s="12"/>
      <c r="M43" s="12"/>
    </row>
    <row r="44" spans="1:13" ht="12.75">
      <c r="A44" s="11">
        <v>41953</v>
      </c>
      <c r="B44" s="18"/>
      <c r="C44" s="19">
        <v>24</v>
      </c>
      <c r="D44" s="19"/>
      <c r="E44" s="19"/>
      <c r="F44" s="20"/>
      <c r="G44" s="21"/>
      <c r="H44" s="22" t="s">
        <v>74</v>
      </c>
      <c r="I44" s="21"/>
      <c r="J44" s="23"/>
      <c r="K44" s="23"/>
      <c r="L44" s="12"/>
      <c r="M44" s="12"/>
    </row>
    <row r="45" spans="1:13" ht="12.75">
      <c r="A45" s="11">
        <v>41988</v>
      </c>
      <c r="B45" s="18"/>
      <c r="C45" s="19">
        <v>25</v>
      </c>
      <c r="D45" s="19"/>
      <c r="E45" s="19"/>
      <c r="F45" s="20"/>
      <c r="G45" s="21"/>
      <c r="H45" s="22" t="s">
        <v>75</v>
      </c>
      <c r="I45" s="21"/>
      <c r="J45" s="23"/>
      <c r="K45" s="23"/>
      <c r="L45" s="12"/>
      <c r="M45" s="12"/>
    </row>
    <row r="46" spans="1:13" ht="12.75">
      <c r="A46" s="11"/>
      <c r="B46" s="18"/>
      <c r="C46" s="19"/>
      <c r="D46" s="19"/>
      <c r="E46" s="19"/>
      <c r="F46" s="20"/>
      <c r="G46" s="21"/>
      <c r="H46" s="22"/>
      <c r="I46" s="21"/>
      <c r="J46" s="23"/>
      <c r="K46" s="23"/>
      <c r="L46" s="12"/>
      <c r="M46" s="12"/>
    </row>
    <row r="47" spans="1:13" ht="12.75">
      <c r="A47" s="11"/>
      <c r="B47" s="18"/>
      <c r="C47" s="19"/>
      <c r="D47" s="19"/>
      <c r="E47" s="19"/>
      <c r="F47" s="20"/>
      <c r="G47" s="21"/>
      <c r="H47" s="22"/>
      <c r="I47" s="21"/>
      <c r="J47" s="23"/>
      <c r="K47" s="23"/>
      <c r="L47" s="12"/>
      <c r="M47" s="12"/>
    </row>
    <row r="48" spans="1:13" ht="12.75">
      <c r="A48" s="11"/>
      <c r="B48" s="18"/>
      <c r="C48" s="19"/>
      <c r="D48" s="19"/>
      <c r="E48" s="19"/>
      <c r="F48" s="20"/>
      <c r="G48" s="21"/>
      <c r="H48" s="22"/>
      <c r="I48" s="21"/>
      <c r="J48" s="23"/>
      <c r="K48" s="23"/>
      <c r="L48" s="12"/>
      <c r="M48" s="12"/>
    </row>
    <row r="49" spans="1:13" ht="12.75">
      <c r="A49" s="11"/>
      <c r="B49" s="18"/>
      <c r="C49" s="19"/>
      <c r="D49" s="19"/>
      <c r="E49" s="19"/>
      <c r="F49" s="20"/>
      <c r="G49" s="21"/>
      <c r="H49" s="22"/>
      <c r="I49" s="21"/>
      <c r="J49" s="23"/>
      <c r="K49" s="23"/>
      <c r="L49" s="12"/>
      <c r="M49" s="12"/>
    </row>
    <row r="50" spans="1:13" ht="12.75">
      <c r="A50" s="11"/>
      <c r="B50" s="18"/>
      <c r="C50" s="19"/>
      <c r="D50" s="19"/>
      <c r="E50" s="19"/>
      <c r="F50" s="20"/>
      <c r="G50" s="21"/>
      <c r="H50" s="22"/>
      <c r="I50" s="21"/>
      <c r="J50" s="23"/>
      <c r="K50" s="23"/>
      <c r="L50" s="12"/>
      <c r="M50" s="12"/>
    </row>
    <row r="51" spans="1:13" ht="12.75">
      <c r="A51" s="11"/>
      <c r="B51" s="18"/>
      <c r="C51" s="19"/>
      <c r="D51" s="19"/>
      <c r="E51" s="19"/>
      <c r="F51" s="20"/>
      <c r="G51" s="21"/>
      <c r="H51" s="22"/>
      <c r="I51" s="21"/>
      <c r="J51" s="23"/>
      <c r="K51" s="23"/>
      <c r="L51" s="12"/>
      <c r="M51" s="12"/>
    </row>
    <row r="52" spans="1:13" ht="12.75">
      <c r="A52" s="11"/>
      <c r="B52" s="18"/>
      <c r="C52" s="19"/>
      <c r="D52" s="19"/>
      <c r="E52" s="19"/>
      <c r="F52" s="20"/>
      <c r="G52" s="21"/>
      <c r="H52" s="22"/>
      <c r="I52" s="21"/>
      <c r="J52" s="23"/>
      <c r="K52" s="23"/>
      <c r="L52" s="12"/>
      <c r="M52" s="12"/>
    </row>
    <row r="53" spans="1:13" ht="12.75">
      <c r="A53" s="11"/>
      <c r="B53" s="18"/>
      <c r="C53" s="19"/>
      <c r="D53" s="19"/>
      <c r="E53" s="19"/>
      <c r="F53" s="20"/>
      <c r="G53" s="21"/>
      <c r="H53" s="22"/>
      <c r="I53" s="21"/>
      <c r="J53" s="23"/>
      <c r="K53" s="23"/>
      <c r="L53" s="12"/>
      <c r="M53" s="12"/>
    </row>
    <row r="54" spans="1:13" ht="12.75">
      <c r="A54" s="11"/>
      <c r="B54" s="18"/>
      <c r="C54" s="19"/>
      <c r="D54" s="19"/>
      <c r="E54" s="19"/>
      <c r="F54" s="20"/>
      <c r="G54" s="21"/>
      <c r="H54" s="22"/>
      <c r="I54" s="21"/>
      <c r="J54" s="23"/>
      <c r="K54" s="23"/>
      <c r="L54" s="12"/>
      <c r="M54" s="12"/>
    </row>
    <row r="55" spans="1:13" ht="12.75">
      <c r="A55" s="11"/>
      <c r="B55" s="18"/>
      <c r="C55" s="19"/>
      <c r="D55" s="19"/>
      <c r="E55" s="19"/>
      <c r="F55" s="20"/>
      <c r="G55" s="21"/>
      <c r="H55" s="22"/>
      <c r="I55" s="21"/>
      <c r="J55" s="23"/>
      <c r="K55" s="23"/>
      <c r="L55" s="12"/>
      <c r="M55" s="12"/>
    </row>
    <row r="56" spans="1:13" ht="12.75">
      <c r="A56" s="11"/>
      <c r="B56" s="18"/>
      <c r="C56" s="19"/>
      <c r="D56" s="19"/>
      <c r="E56" s="19"/>
      <c r="F56" s="20"/>
      <c r="G56" s="21"/>
      <c r="H56" s="22"/>
      <c r="I56" s="21"/>
      <c r="J56" s="23"/>
      <c r="K56" s="23"/>
      <c r="L56" s="12"/>
      <c r="M56" s="12"/>
    </row>
    <row r="57" spans="1:13" ht="12.75">
      <c r="A57" s="11"/>
      <c r="B57" s="18"/>
      <c r="C57" s="19"/>
      <c r="D57" s="19"/>
      <c r="E57" s="19"/>
      <c r="F57" s="20"/>
      <c r="G57" s="21"/>
      <c r="H57" s="22"/>
      <c r="I57" s="21"/>
      <c r="J57" s="23"/>
      <c r="K57" s="23"/>
      <c r="L57" s="12"/>
      <c r="M57" s="12"/>
    </row>
    <row r="58" spans="1:13" ht="12.75">
      <c r="A58" s="11"/>
      <c r="B58" s="18"/>
      <c r="C58" s="19"/>
      <c r="D58" s="19"/>
      <c r="E58" s="19"/>
      <c r="F58" s="20"/>
      <c r="G58" s="21"/>
      <c r="H58" s="22"/>
      <c r="I58" s="21"/>
      <c r="J58" s="23"/>
      <c r="K58" s="23"/>
      <c r="L58" s="12"/>
      <c r="M58" s="12"/>
    </row>
    <row r="59" spans="1:13" ht="12.75">
      <c r="A59" s="11"/>
      <c r="B59" s="18"/>
      <c r="C59" s="19"/>
      <c r="D59" s="19"/>
      <c r="E59" s="19"/>
      <c r="F59" s="20"/>
      <c r="G59" s="21"/>
      <c r="H59" s="22"/>
      <c r="I59" s="21"/>
      <c r="J59" s="23"/>
      <c r="K59" s="23"/>
      <c r="L59" s="12"/>
      <c r="M59" s="12"/>
    </row>
    <row r="60" spans="1:13" ht="12.75">
      <c r="A60" s="11"/>
      <c r="B60" s="18"/>
      <c r="C60" s="19"/>
      <c r="D60" s="19"/>
      <c r="E60" s="19"/>
      <c r="F60" s="20"/>
      <c r="G60" s="21"/>
      <c r="H60" s="22"/>
      <c r="I60" s="21"/>
      <c r="J60" s="23"/>
      <c r="K60" s="23"/>
      <c r="L60" s="12"/>
      <c r="M60" s="12"/>
    </row>
    <row r="61" spans="1:13" ht="12.75">
      <c r="A61" s="11"/>
      <c r="B61" s="18"/>
      <c r="C61" s="19"/>
      <c r="D61" s="19"/>
      <c r="E61" s="19"/>
      <c r="F61" s="20"/>
      <c r="G61" s="21"/>
      <c r="H61" s="22"/>
      <c r="I61" s="21"/>
      <c r="J61" s="23"/>
      <c r="K61" s="23"/>
      <c r="L61" s="12"/>
      <c r="M61" s="12"/>
    </row>
    <row r="62" spans="1:13" ht="12.75">
      <c r="A62" s="11"/>
      <c r="B62" s="18"/>
      <c r="C62" s="19"/>
      <c r="D62" s="19"/>
      <c r="E62" s="19"/>
      <c r="F62" s="20"/>
      <c r="G62" s="21"/>
      <c r="H62" s="22"/>
      <c r="I62" s="21"/>
      <c r="J62" s="23"/>
      <c r="K62" s="23"/>
      <c r="L62" s="12"/>
      <c r="M62" s="12"/>
    </row>
    <row r="63" spans="1:13" ht="12.75">
      <c r="A63" s="11"/>
      <c r="B63" s="18"/>
      <c r="C63" s="19"/>
      <c r="D63" s="19"/>
      <c r="E63" s="19"/>
      <c r="F63" s="20"/>
      <c r="G63" s="21"/>
      <c r="H63" s="22"/>
      <c r="I63" s="21"/>
      <c r="J63" s="23"/>
      <c r="K63" s="23"/>
      <c r="L63" s="12"/>
      <c r="M63" s="12"/>
    </row>
    <row r="64" spans="1:13" ht="12.75">
      <c r="A64" s="11"/>
      <c r="B64" s="18"/>
      <c r="C64" s="19"/>
      <c r="D64" s="19"/>
      <c r="E64" s="19"/>
      <c r="F64" s="20"/>
      <c r="G64" s="21"/>
      <c r="H64" s="22"/>
      <c r="I64" s="21"/>
      <c r="J64" s="23"/>
      <c r="K64" s="23"/>
      <c r="L64" s="12"/>
      <c r="M64" s="12"/>
    </row>
    <row r="65" spans="1:13" ht="12.75">
      <c r="A65" s="11"/>
      <c r="B65" s="18"/>
      <c r="C65" s="19"/>
      <c r="D65" s="19"/>
      <c r="E65" s="19"/>
      <c r="F65" s="20"/>
      <c r="G65" s="21"/>
      <c r="H65" s="22"/>
      <c r="I65" s="21"/>
      <c r="J65" s="23"/>
      <c r="K65" s="23"/>
      <c r="L65" s="12"/>
      <c r="M65" s="12"/>
    </row>
    <row r="66" spans="1:13" ht="12.75">
      <c r="A66" s="11"/>
      <c r="B66" s="18"/>
      <c r="C66" s="19"/>
      <c r="D66" s="19"/>
      <c r="E66" s="19"/>
      <c r="F66" s="20"/>
      <c r="G66" s="21"/>
      <c r="H66" s="22"/>
      <c r="I66" s="21"/>
      <c r="J66" s="23"/>
      <c r="K66" s="23"/>
      <c r="L66" s="12"/>
      <c r="M66" s="12"/>
    </row>
    <row r="67" spans="1:13" ht="12.75">
      <c r="A67" s="11"/>
      <c r="B67" s="18"/>
      <c r="C67" s="19"/>
      <c r="D67" s="19"/>
      <c r="E67" s="19"/>
      <c r="F67" s="20"/>
      <c r="G67" s="21"/>
      <c r="H67" s="22"/>
      <c r="I67" s="21"/>
      <c r="J67" s="23"/>
      <c r="K67" s="23"/>
      <c r="L67" s="12"/>
      <c r="M67" s="12"/>
    </row>
    <row r="68" spans="1:13" ht="12.75">
      <c r="A68" s="11"/>
      <c r="B68" s="18"/>
      <c r="C68" s="19"/>
      <c r="D68" s="19"/>
      <c r="E68" s="19"/>
      <c r="F68" s="20"/>
      <c r="G68" s="21"/>
      <c r="H68" s="22"/>
      <c r="I68" s="21"/>
      <c r="J68" s="23"/>
      <c r="K68" s="23"/>
      <c r="L68" s="12"/>
      <c r="M68" s="12"/>
    </row>
    <row r="69" spans="1:13" ht="12.75">
      <c r="A69" s="11"/>
      <c r="B69" s="18"/>
      <c r="C69" s="19"/>
      <c r="D69" s="19"/>
      <c r="E69" s="19"/>
      <c r="F69" s="20"/>
      <c r="G69" s="21"/>
      <c r="H69" s="22"/>
      <c r="I69" s="21"/>
      <c r="J69" s="23"/>
      <c r="K69" s="23"/>
      <c r="L69" s="12"/>
      <c r="M69" s="12"/>
    </row>
    <row r="70" spans="1:13" ht="12.75">
      <c r="A70" s="11"/>
      <c r="B70" s="18"/>
      <c r="C70" s="19"/>
      <c r="D70" s="19"/>
      <c r="E70" s="19"/>
      <c r="F70" s="20"/>
      <c r="G70" s="21"/>
      <c r="H70" s="22"/>
      <c r="I70" s="21"/>
      <c r="J70" s="23"/>
      <c r="K70" s="23"/>
      <c r="L70" s="12"/>
      <c r="M70" s="12"/>
    </row>
    <row r="71" spans="1:13" ht="12.75">
      <c r="A71" s="11"/>
      <c r="B71" s="18"/>
      <c r="C71" s="19"/>
      <c r="D71" s="19"/>
      <c r="E71" s="19"/>
      <c r="F71" s="20"/>
      <c r="G71" s="21"/>
      <c r="H71" s="22"/>
      <c r="I71" s="21"/>
      <c r="J71" s="23"/>
      <c r="K71" s="23"/>
      <c r="L71" s="12"/>
      <c r="M71" s="12"/>
    </row>
    <row r="72" spans="1:13" ht="12.75">
      <c r="A72" s="11"/>
      <c r="B72" s="18"/>
      <c r="C72" s="19"/>
      <c r="D72" s="19"/>
      <c r="E72" s="19"/>
      <c r="F72" s="20"/>
      <c r="G72" s="21"/>
      <c r="H72" s="22"/>
      <c r="I72" s="21"/>
      <c r="J72" s="23"/>
      <c r="K72" s="23"/>
      <c r="L72" s="12"/>
      <c r="M72" s="12"/>
    </row>
    <row r="73" spans="1:13" ht="12.75">
      <c r="A73" s="11"/>
      <c r="B73" s="18"/>
      <c r="C73" s="19"/>
      <c r="D73" s="19"/>
      <c r="E73" s="19"/>
      <c r="F73" s="20"/>
      <c r="G73" s="21"/>
      <c r="H73" s="22"/>
      <c r="I73" s="21"/>
      <c r="J73" s="23"/>
      <c r="K73" s="23"/>
      <c r="L73" s="12"/>
      <c r="M73" s="12"/>
    </row>
    <row r="74" spans="1:13" ht="12.75">
      <c r="A74" s="11"/>
      <c r="B74" s="18"/>
      <c r="C74" s="19"/>
      <c r="D74" s="19"/>
      <c r="E74" s="19"/>
      <c r="F74" s="20"/>
      <c r="G74" s="21"/>
      <c r="H74" s="22"/>
      <c r="I74" s="21"/>
      <c r="J74" s="23"/>
      <c r="K74" s="23"/>
      <c r="L74" s="12"/>
      <c r="M74" s="12"/>
    </row>
    <row r="75" spans="1:13" ht="12.75">
      <c r="A75" s="11"/>
      <c r="B75" s="18"/>
      <c r="C75" s="19"/>
      <c r="D75" s="19"/>
      <c r="E75" s="19"/>
      <c r="F75" s="20"/>
      <c r="G75" s="21"/>
      <c r="H75" s="22"/>
      <c r="I75" s="21"/>
      <c r="J75" s="23"/>
      <c r="K75" s="23"/>
      <c r="L75" s="12"/>
      <c r="M75" s="12"/>
    </row>
    <row r="76" spans="1:13" ht="12.75">
      <c r="A76" s="11"/>
      <c r="B76" s="18"/>
      <c r="C76" s="19"/>
      <c r="D76" s="19"/>
      <c r="E76" s="19"/>
      <c r="F76" s="20"/>
      <c r="G76" s="21"/>
      <c r="H76" s="22"/>
      <c r="I76" s="21"/>
      <c r="J76" s="23"/>
      <c r="K76" s="23"/>
      <c r="L76" s="12"/>
      <c r="M76" s="12"/>
    </row>
    <row r="77" spans="1:13" ht="12.75">
      <c r="A77" s="11"/>
      <c r="B77" s="18"/>
      <c r="C77" s="19"/>
      <c r="D77" s="19"/>
      <c r="E77" s="19"/>
      <c r="F77" s="20"/>
      <c r="G77" s="21"/>
      <c r="H77" s="22"/>
      <c r="I77" s="21"/>
      <c r="J77" s="23"/>
      <c r="K77" s="23"/>
      <c r="L77" s="12"/>
      <c r="M77" s="12"/>
    </row>
    <row r="78" spans="1:13" ht="12.75">
      <c r="A78" s="11"/>
      <c r="B78" s="18"/>
      <c r="C78" s="19"/>
      <c r="D78" s="19"/>
      <c r="E78" s="19"/>
      <c r="F78" s="20"/>
      <c r="G78" s="21"/>
      <c r="H78" s="22"/>
      <c r="I78" s="21"/>
      <c r="J78" s="23"/>
      <c r="K78" s="23"/>
      <c r="L78" s="12"/>
      <c r="M78" s="12"/>
    </row>
    <row r="79" spans="1:13" ht="12.75">
      <c r="A79" s="11"/>
      <c r="B79" s="18"/>
      <c r="C79" s="19"/>
      <c r="D79" s="19"/>
      <c r="E79" s="19"/>
      <c r="F79" s="20"/>
      <c r="G79" s="21"/>
      <c r="H79" s="22"/>
      <c r="I79" s="21"/>
      <c r="J79" s="23"/>
      <c r="K79" s="23"/>
      <c r="L79" s="12"/>
      <c r="M79" s="12"/>
    </row>
    <row r="80" spans="1:13" ht="12.75">
      <c r="A80" s="11"/>
      <c r="B80" s="18"/>
      <c r="C80" s="19"/>
      <c r="D80" s="19"/>
      <c r="E80" s="19"/>
      <c r="F80" s="20"/>
      <c r="G80" s="21"/>
      <c r="H80" s="22"/>
      <c r="I80" s="21"/>
      <c r="J80" s="23"/>
      <c r="K80" s="23"/>
      <c r="L80" s="12"/>
      <c r="M80" s="12"/>
    </row>
    <row r="81" spans="1:13" ht="12.75">
      <c r="A81" s="11"/>
      <c r="B81" s="18"/>
      <c r="C81" s="19"/>
      <c r="D81" s="19"/>
      <c r="E81" s="19"/>
      <c r="F81" s="20"/>
      <c r="G81" s="21"/>
      <c r="H81" s="22"/>
      <c r="I81" s="21"/>
      <c r="J81" s="23"/>
      <c r="K81" s="23"/>
      <c r="L81" s="12"/>
      <c r="M81" s="12"/>
    </row>
    <row r="82" spans="1:13" ht="12.75">
      <c r="A82" s="11"/>
      <c r="B82" s="18"/>
      <c r="C82" s="19"/>
      <c r="D82" s="19"/>
      <c r="E82" s="19"/>
      <c r="F82" s="20"/>
      <c r="G82" s="21"/>
      <c r="H82" s="22"/>
      <c r="I82" s="21"/>
      <c r="J82" s="23"/>
      <c r="K82" s="23"/>
      <c r="L82" s="12"/>
      <c r="M82" s="12"/>
    </row>
    <row r="83" spans="1:13" ht="12.75">
      <c r="A83" s="11"/>
      <c r="B83" s="18"/>
      <c r="C83" s="19"/>
      <c r="D83" s="19"/>
      <c r="E83" s="19"/>
      <c r="F83" s="20"/>
      <c r="G83" s="21"/>
      <c r="H83" s="22"/>
      <c r="I83" s="21"/>
      <c r="J83" s="23"/>
      <c r="K83" s="23"/>
      <c r="L83" s="12"/>
      <c r="M83" s="12"/>
    </row>
    <row r="84" spans="1:13" ht="12.75">
      <c r="A84" s="11"/>
      <c r="B84" s="18"/>
      <c r="C84" s="19"/>
      <c r="D84" s="19"/>
      <c r="E84" s="19"/>
      <c r="F84" s="20"/>
      <c r="G84" s="21"/>
      <c r="H84" s="22"/>
      <c r="I84" s="21"/>
      <c r="J84" s="23"/>
      <c r="K84" s="23"/>
      <c r="L84" s="12"/>
      <c r="M84" s="12"/>
    </row>
    <row r="85" spans="1:13" ht="12.75">
      <c r="A85" s="11"/>
      <c r="B85" s="18"/>
      <c r="C85" s="19"/>
      <c r="D85" s="19"/>
      <c r="E85" s="19"/>
      <c r="F85" s="20"/>
      <c r="G85" s="21"/>
      <c r="H85" s="22"/>
      <c r="I85" s="21"/>
      <c r="J85" s="23"/>
      <c r="K85" s="23"/>
      <c r="L85" s="12"/>
      <c r="M85" s="12"/>
    </row>
    <row r="86" spans="1:13" ht="12.75">
      <c r="A86" s="11"/>
      <c r="B86" s="18"/>
      <c r="C86" s="19"/>
      <c r="D86" s="19"/>
      <c r="E86" s="19"/>
      <c r="F86" s="20"/>
      <c r="G86" s="21"/>
      <c r="H86" s="22"/>
      <c r="I86" s="21"/>
      <c r="J86" s="23"/>
      <c r="K86" s="23"/>
      <c r="L86" s="12"/>
      <c r="M86" s="12"/>
    </row>
    <row r="87" spans="1:13" ht="12.75">
      <c r="A87" s="11"/>
      <c r="B87" s="18"/>
      <c r="C87" s="19"/>
      <c r="D87" s="19"/>
      <c r="E87" s="19"/>
      <c r="F87" s="20"/>
      <c r="G87" s="21"/>
      <c r="H87" s="22"/>
      <c r="I87" s="21"/>
      <c r="J87" s="23"/>
      <c r="K87" s="23"/>
      <c r="L87" s="12"/>
      <c r="M87" s="12"/>
    </row>
    <row r="88" spans="1:13" ht="12.75">
      <c r="A88" s="11"/>
      <c r="B88" s="18"/>
      <c r="C88" s="19"/>
      <c r="D88" s="19"/>
      <c r="E88" s="19"/>
      <c r="F88" s="20"/>
      <c r="G88" s="21"/>
      <c r="H88" s="22"/>
      <c r="I88" s="21"/>
      <c r="J88" s="23"/>
      <c r="K88" s="23"/>
      <c r="L88" s="12"/>
      <c r="M88" s="12"/>
    </row>
    <row r="89" spans="1:13" ht="12.75">
      <c r="A89" s="11"/>
      <c r="B89" s="18"/>
      <c r="C89" s="19"/>
      <c r="D89" s="19"/>
      <c r="E89" s="19"/>
      <c r="F89" s="20"/>
      <c r="G89" s="21"/>
      <c r="H89" s="22"/>
      <c r="I89" s="21"/>
      <c r="J89" s="23"/>
      <c r="K89" s="23"/>
      <c r="L89" s="12"/>
      <c r="M89" s="12"/>
    </row>
    <row r="90" spans="1:13" ht="12.75">
      <c r="A90" s="11"/>
      <c r="B90" s="18"/>
      <c r="C90" s="19"/>
      <c r="D90" s="19"/>
      <c r="E90" s="19"/>
      <c r="F90" s="20"/>
      <c r="G90" s="21"/>
      <c r="H90" s="22"/>
      <c r="I90" s="21"/>
      <c r="J90" s="23"/>
      <c r="K90" s="23"/>
      <c r="L90" s="12"/>
      <c r="M90" s="12"/>
    </row>
    <row r="91" spans="1:13" ht="12.75">
      <c r="A91" s="11"/>
      <c r="B91" s="18"/>
      <c r="C91" s="19"/>
      <c r="D91" s="19"/>
      <c r="E91" s="19"/>
      <c r="F91" s="20"/>
      <c r="G91" s="21"/>
      <c r="H91" s="22"/>
      <c r="I91" s="21"/>
      <c r="J91" s="23"/>
      <c r="K91" s="23"/>
      <c r="L91" s="12"/>
      <c r="M91" s="12"/>
    </row>
    <row r="92" spans="1:13" ht="12.75">
      <c r="A92" s="11"/>
      <c r="B92" s="18"/>
      <c r="C92" s="19"/>
      <c r="D92" s="19"/>
      <c r="E92" s="19"/>
      <c r="F92" s="20"/>
      <c r="G92" s="21"/>
      <c r="H92" s="22"/>
      <c r="I92" s="21"/>
      <c r="J92" s="23"/>
      <c r="K92" s="23"/>
      <c r="L92" s="12"/>
      <c r="M92" s="12"/>
    </row>
    <row r="93" spans="1:13" ht="12.75">
      <c r="A93" s="11"/>
      <c r="B93" s="18"/>
      <c r="C93" s="19"/>
      <c r="D93" s="19"/>
      <c r="E93" s="19"/>
      <c r="F93" s="20"/>
      <c r="G93" s="21"/>
      <c r="H93" s="22"/>
      <c r="I93" s="21"/>
      <c r="J93" s="23"/>
      <c r="K93" s="23"/>
      <c r="L93" s="12"/>
      <c r="M93" s="12"/>
    </row>
    <row r="94" spans="1:13" ht="12.75">
      <c r="A94" s="11"/>
      <c r="B94" s="18"/>
      <c r="C94" s="19"/>
      <c r="D94" s="19"/>
      <c r="E94" s="19"/>
      <c r="F94" s="20"/>
      <c r="G94" s="21"/>
      <c r="H94" s="22"/>
      <c r="I94" s="21"/>
      <c r="J94" s="23"/>
      <c r="K94" s="23"/>
      <c r="L94" s="12"/>
      <c r="M94" s="12"/>
    </row>
    <row r="95" spans="1:13" ht="12.75">
      <c r="A95" s="11"/>
      <c r="B95" s="18"/>
      <c r="C95" s="19"/>
      <c r="D95" s="19"/>
      <c r="E95" s="19"/>
      <c r="F95" s="20"/>
      <c r="G95" s="21"/>
      <c r="H95" s="22"/>
      <c r="I95" s="21"/>
      <c r="J95" s="23"/>
      <c r="K95" s="23"/>
      <c r="L95" s="12"/>
      <c r="M95" s="12"/>
    </row>
    <row r="96" spans="1:13" ht="12.75">
      <c r="A96" s="11"/>
      <c r="B96" s="18"/>
      <c r="C96" s="19"/>
      <c r="D96" s="19"/>
      <c r="E96" s="19"/>
      <c r="F96" s="20"/>
      <c r="G96" s="21"/>
      <c r="H96" s="22"/>
      <c r="I96" s="21"/>
      <c r="J96" s="23"/>
      <c r="K96" s="23"/>
      <c r="L96" s="12"/>
      <c r="M96" s="12"/>
    </row>
    <row r="97" spans="1:13" ht="12.75">
      <c r="A97" s="11"/>
      <c r="B97" s="18"/>
      <c r="C97" s="19"/>
      <c r="D97" s="19"/>
      <c r="E97" s="19"/>
      <c r="F97" s="20"/>
      <c r="G97" s="21"/>
      <c r="H97" s="22"/>
      <c r="I97" s="21"/>
      <c r="J97" s="23"/>
      <c r="K97" s="23"/>
      <c r="L97" s="12"/>
      <c r="M97" s="12"/>
    </row>
    <row r="98" spans="1:13" ht="12.75">
      <c r="A98" s="11"/>
      <c r="B98" s="18"/>
      <c r="C98" s="19"/>
      <c r="D98" s="19"/>
      <c r="E98" s="19"/>
      <c r="F98" s="20"/>
      <c r="G98" s="21"/>
      <c r="H98" s="22"/>
      <c r="I98" s="21"/>
      <c r="J98" s="23"/>
      <c r="K98" s="23"/>
      <c r="L98" s="12"/>
      <c r="M98" s="12"/>
    </row>
    <row r="99" spans="1:13" ht="12.75">
      <c r="A99" s="11"/>
      <c r="B99" s="18"/>
      <c r="C99" s="19"/>
      <c r="D99" s="19"/>
      <c r="E99" s="19"/>
      <c r="F99" s="20"/>
      <c r="G99" s="21"/>
      <c r="H99" s="22"/>
      <c r="I99" s="21"/>
      <c r="J99" s="23"/>
      <c r="K99" s="23"/>
      <c r="L99" s="12"/>
      <c r="M99" s="12"/>
    </row>
    <row r="100" spans="1:13" ht="12.75">
      <c r="A100" s="11"/>
      <c r="B100" s="18"/>
      <c r="C100" s="19"/>
      <c r="D100" s="19"/>
      <c r="E100" s="19"/>
      <c r="F100" s="20"/>
      <c r="G100" s="21"/>
      <c r="H100" s="22"/>
      <c r="I100" s="21"/>
      <c r="J100" s="23"/>
      <c r="K100" s="23"/>
      <c r="L100" s="12"/>
      <c r="M100" s="12"/>
    </row>
    <row r="101" spans="1:13" ht="12.75">
      <c r="A101" s="11"/>
      <c r="B101" s="18"/>
      <c r="C101" s="19"/>
      <c r="D101" s="19"/>
      <c r="E101" s="19"/>
      <c r="F101" s="20"/>
      <c r="G101" s="21"/>
      <c r="H101" s="22"/>
      <c r="I101" s="21"/>
      <c r="J101" s="23"/>
      <c r="K101" s="23"/>
      <c r="L101" s="12"/>
      <c r="M101" s="12"/>
    </row>
    <row r="102" spans="1:13" ht="12.75">
      <c r="A102" s="11"/>
      <c r="B102" s="18"/>
      <c r="C102" s="19"/>
      <c r="D102" s="19"/>
      <c r="E102" s="19"/>
      <c r="F102" s="20"/>
      <c r="G102" s="21"/>
      <c r="H102" s="22"/>
      <c r="I102" s="21"/>
      <c r="J102" s="23"/>
      <c r="K102" s="23"/>
      <c r="L102" s="12"/>
      <c r="M102" s="12"/>
    </row>
    <row r="103" spans="1:13" ht="12.75">
      <c r="A103" s="11"/>
      <c r="B103" s="18"/>
      <c r="C103" s="19"/>
      <c r="D103" s="19"/>
      <c r="E103" s="19"/>
      <c r="F103" s="20"/>
      <c r="G103" s="21"/>
      <c r="H103" s="22"/>
      <c r="I103" s="21"/>
      <c r="J103" s="23"/>
      <c r="K103" s="23"/>
      <c r="L103" s="12"/>
      <c r="M103" s="12"/>
    </row>
  </sheetData>
  <printOptions/>
  <pageMargins left="0.3543306887149811" right="0.15748028457164764" top="0.39370083808898926" bottom="0.5905512571334839" header="0.5118110775947571" footer="0.11811023205518723"/>
  <pageSetup firstPageNumber="1" useFirstPageNumber="1" orientation="portrait" paperSize="9"/>
  <headerFooter alignWithMargins="0">
    <oddFooter>&amp;L&amp;D  &amp;T
Page &amp;P of &amp;N
&amp;Y\ Receipts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showGridLines="0" workbookViewId="0" topLeftCell="A1">
      <selection activeCell="A1" sqref="A1"/>
    </sheetView>
  </sheetViews>
  <sheetFormatPr defaultColWidth="13.7109375" defaultRowHeight="19.5" customHeight="1"/>
  <cols>
    <col min="1" max="1" width="8.8515625" style="26" customWidth="1"/>
    <col min="2" max="2" width="6.8515625" style="26" customWidth="1"/>
    <col min="3" max="3" width="34.28125" style="26" customWidth="1"/>
    <col min="4" max="4" width="8.8515625" style="26" customWidth="1"/>
    <col min="5" max="5" width="6.8515625" style="26" customWidth="1"/>
    <col min="6" max="6" width="9.140625" style="26" customWidth="1"/>
    <col min="7" max="11" width="8.8515625" style="26" customWidth="1"/>
    <col min="12" max="256" width="12.00390625" style="26" customWidth="1"/>
  </cols>
  <sheetData>
    <row r="1" spans="1:11" ht="18">
      <c r="A1" s="23"/>
      <c r="B1" s="27" t="s">
        <v>76</v>
      </c>
      <c r="C1" s="28"/>
      <c r="D1" s="23"/>
      <c r="E1" s="23"/>
      <c r="F1" s="29"/>
      <c r="G1" s="23"/>
      <c r="H1" s="23"/>
      <c r="I1" s="23"/>
      <c r="J1" s="23"/>
      <c r="K1" s="23"/>
    </row>
    <row r="2" spans="1:11" ht="18">
      <c r="A2" s="23"/>
      <c r="B2" s="27"/>
      <c r="C2" s="28"/>
      <c r="D2" s="23"/>
      <c r="E2" s="23"/>
      <c r="F2" s="29"/>
      <c r="G2" s="23"/>
      <c r="H2" s="23"/>
      <c r="I2" s="23"/>
      <c r="J2" s="23"/>
      <c r="K2" s="23"/>
    </row>
    <row r="3" spans="1:11" ht="12.75">
      <c r="A3" s="23"/>
      <c r="B3" s="23"/>
      <c r="C3" s="25" t="s">
        <v>77</v>
      </c>
      <c r="D3" s="23"/>
      <c r="E3" s="23"/>
      <c r="F3" s="29"/>
      <c r="G3" s="23"/>
      <c r="H3" s="23"/>
      <c r="I3" s="30">
        <v>2013</v>
      </c>
      <c r="J3" s="23"/>
      <c r="K3" s="31" t="s">
        <v>78</v>
      </c>
    </row>
    <row r="4" spans="1:11" ht="12.75">
      <c r="A4" s="23" t="s">
        <v>79</v>
      </c>
      <c r="B4" s="23"/>
      <c r="C4" s="25"/>
      <c r="D4" s="23"/>
      <c r="E4" s="23"/>
      <c r="F4" s="29"/>
      <c r="G4" s="23"/>
      <c r="H4" s="23"/>
      <c r="I4" s="23"/>
      <c r="J4" s="23"/>
      <c r="K4" s="23"/>
    </row>
    <row r="5" spans="1:11" ht="12.75">
      <c r="A5" s="23"/>
      <c r="B5" s="23"/>
      <c r="C5" s="28"/>
      <c r="D5" s="23"/>
      <c r="E5" s="23"/>
      <c r="F5" s="29"/>
      <c r="G5" s="23"/>
      <c r="H5" s="23"/>
      <c r="I5" s="32"/>
      <c r="J5" s="23"/>
      <c r="K5" s="23"/>
    </row>
    <row r="6" spans="1:11" ht="12.75">
      <c r="A6" s="23" t="s">
        <v>80</v>
      </c>
      <c r="B6" s="23"/>
      <c r="C6" s="28"/>
      <c r="D6" s="23" t="s">
        <v>81</v>
      </c>
      <c r="E6" s="23"/>
      <c r="F6" s="29">
        <f>'Bank Rec - Table 1'!F21</f>
        <v>720.13</v>
      </c>
      <c r="G6" s="23"/>
      <c r="H6" s="23"/>
      <c r="I6" s="32">
        <v>621.42</v>
      </c>
      <c r="J6" s="23"/>
      <c r="K6" s="33">
        <f>F6-I6</f>
        <v>98.71000000000004</v>
      </c>
    </row>
    <row r="7" spans="1:11" ht="12.75">
      <c r="A7" s="23"/>
      <c r="B7" s="23" t="s">
        <v>82</v>
      </c>
      <c r="C7" s="28"/>
      <c r="D7" s="23" t="s">
        <v>83</v>
      </c>
      <c r="E7" s="23"/>
      <c r="F7" s="34">
        <f>'Bank Rec - Table 1'!F7</f>
        <v>2857.76</v>
      </c>
      <c r="G7" s="23"/>
      <c r="H7" s="23"/>
      <c r="I7" s="35">
        <v>2856.33</v>
      </c>
      <c r="J7" s="23"/>
      <c r="K7" s="36">
        <f>F7-I7</f>
        <v>1.430000000000291</v>
      </c>
    </row>
    <row r="8" spans="1:11" ht="12.75">
      <c r="A8" s="23"/>
      <c r="B8" s="23"/>
      <c r="C8" s="28"/>
      <c r="D8" s="23"/>
      <c r="E8" s="23" t="s">
        <v>58</v>
      </c>
      <c r="F8" s="37"/>
      <c r="G8" s="21">
        <f>SUM(F6:F7)</f>
        <v>3577.8900000000003</v>
      </c>
      <c r="H8" s="23"/>
      <c r="I8" s="38">
        <f>SUM(I6:I7)</f>
        <v>3477.75</v>
      </c>
      <c r="J8" s="23"/>
      <c r="K8" s="39">
        <f>G8-I8</f>
        <v>100.14000000000033</v>
      </c>
    </row>
    <row r="9" spans="1:11" ht="12.75">
      <c r="A9" s="23"/>
      <c r="B9" s="23"/>
      <c r="C9" s="28"/>
      <c r="D9" s="23"/>
      <c r="E9" s="23"/>
      <c r="F9" s="29"/>
      <c r="G9" s="23"/>
      <c r="H9" s="23"/>
      <c r="I9" s="40"/>
      <c r="J9" s="23"/>
      <c r="K9" s="41"/>
    </row>
    <row r="10" spans="1:11" ht="12.75">
      <c r="A10" s="23" t="s">
        <v>84</v>
      </c>
      <c r="B10" s="23"/>
      <c r="C10" s="28" t="s">
        <v>85</v>
      </c>
      <c r="D10" s="23"/>
      <c r="E10" s="23"/>
      <c r="F10" s="29">
        <f>'Receipts - Table 1'!C4</f>
        <v>2803.01</v>
      </c>
      <c r="G10" s="23"/>
      <c r="H10" s="21"/>
      <c r="I10" s="32">
        <v>2885.7</v>
      </c>
      <c r="J10" s="23"/>
      <c r="K10" s="33">
        <f>F10-I10</f>
        <v>-82.6899999999996</v>
      </c>
    </row>
    <row r="11" spans="1:11" ht="12.75">
      <c r="A11" s="23"/>
      <c r="B11" s="23"/>
      <c r="C11" s="28" t="s">
        <v>86</v>
      </c>
      <c r="D11" s="23"/>
      <c r="E11" s="23"/>
      <c r="F11" s="29">
        <f>'Receipts - Table 1'!D4</f>
        <v>352</v>
      </c>
      <c r="G11" s="23"/>
      <c r="H11" s="21"/>
      <c r="I11" s="32">
        <v>589</v>
      </c>
      <c r="J11" s="23"/>
      <c r="K11" s="33">
        <f>F11-I11</f>
        <v>-237</v>
      </c>
    </row>
    <row r="12" spans="1:11" ht="12.75">
      <c r="A12" s="23"/>
      <c r="B12" s="23"/>
      <c r="C12" s="28" t="s">
        <v>87</v>
      </c>
      <c r="D12" s="23"/>
      <c r="E12" s="23"/>
      <c r="F12" s="29">
        <f>'Receipts - Table 1'!E4</f>
        <v>0</v>
      </c>
      <c r="G12" s="23"/>
      <c r="H12" s="23"/>
      <c r="I12" s="32">
        <v>0.5</v>
      </c>
      <c r="J12" s="23"/>
      <c r="K12" s="33">
        <f>F12-I12</f>
        <v>-0.5</v>
      </c>
    </row>
    <row r="13" spans="1:11" ht="12.75">
      <c r="A13" s="23"/>
      <c r="B13" s="23"/>
      <c r="C13" s="28" t="s">
        <v>88</v>
      </c>
      <c r="D13" s="23"/>
      <c r="E13" s="23"/>
      <c r="F13" s="29">
        <f>'Receipts - Table 1'!F4</f>
        <v>789.25</v>
      </c>
      <c r="G13" s="23"/>
      <c r="H13" s="23"/>
      <c r="I13" s="32">
        <v>2163.5</v>
      </c>
      <c r="J13" s="23"/>
      <c r="K13" s="33">
        <f>F13-I13</f>
        <v>-1374.25</v>
      </c>
    </row>
    <row r="14" spans="1:11" ht="12.75">
      <c r="A14" s="23"/>
      <c r="B14" s="23"/>
      <c r="C14" s="28" t="s">
        <v>89</v>
      </c>
      <c r="D14" s="23"/>
      <c r="E14" s="23"/>
      <c r="F14" s="29">
        <v>0</v>
      </c>
      <c r="G14" s="23"/>
      <c r="H14" s="23"/>
      <c r="I14" s="32">
        <v>0</v>
      </c>
      <c r="J14" s="23"/>
      <c r="K14" s="33">
        <f>F14-I14</f>
        <v>0</v>
      </c>
    </row>
    <row r="15" spans="1:11" ht="12.75">
      <c r="A15" s="23"/>
      <c r="B15" s="23"/>
      <c r="C15" s="28" t="s">
        <v>90</v>
      </c>
      <c r="D15" s="23"/>
      <c r="E15" s="23"/>
      <c r="F15" s="29">
        <f>'Receipts - Table 1'!I4</f>
        <v>1.19</v>
      </c>
      <c r="G15" s="23"/>
      <c r="H15" s="23"/>
      <c r="I15" s="32">
        <v>1.43</v>
      </c>
      <c r="J15" s="23"/>
      <c r="K15" s="33">
        <f>F15-I15</f>
        <v>-0.24</v>
      </c>
    </row>
    <row r="16" spans="1:11" ht="12.75">
      <c r="A16" s="23"/>
      <c r="B16" s="23"/>
      <c r="C16" s="28" t="s">
        <v>91</v>
      </c>
      <c r="D16" s="23"/>
      <c r="E16" s="23"/>
      <c r="F16" s="34">
        <f>'Receipts - Table 1'!G4</f>
        <v>0</v>
      </c>
      <c r="G16" s="23"/>
      <c r="H16" s="23"/>
      <c r="I16" s="35">
        <v>0</v>
      </c>
      <c r="J16" s="23"/>
      <c r="K16" s="36">
        <f>F16-I16</f>
        <v>0</v>
      </c>
    </row>
    <row r="17" spans="1:11" ht="12.75">
      <c r="A17" s="23"/>
      <c r="B17" s="23"/>
      <c r="C17" s="28"/>
      <c r="D17" s="23"/>
      <c r="E17" s="23" t="s">
        <v>58</v>
      </c>
      <c r="F17" s="37"/>
      <c r="G17" s="33">
        <f>SUM(F10:F16)</f>
        <v>3945.4500000000003</v>
      </c>
      <c r="H17" s="23"/>
      <c r="I17" s="38">
        <f>SUM(I10:I16)</f>
        <v>5640.13</v>
      </c>
      <c r="J17" s="23"/>
      <c r="K17" s="39">
        <f>G17-I17</f>
        <v>-1694.6799999999998</v>
      </c>
    </row>
    <row r="18" spans="1:11" ht="12.75">
      <c r="A18" s="23"/>
      <c r="B18" s="23"/>
      <c r="C18" s="28"/>
      <c r="D18" s="23"/>
      <c r="E18" s="23"/>
      <c r="F18" s="29"/>
      <c r="G18" s="23"/>
      <c r="H18" s="23"/>
      <c r="I18" s="40"/>
      <c r="J18" s="23"/>
      <c r="K18" s="41"/>
    </row>
    <row r="19" spans="1:11" ht="12.75">
      <c r="A19" s="23"/>
      <c r="B19" s="23"/>
      <c r="C19" s="28"/>
      <c r="D19" s="23"/>
      <c r="E19" s="23"/>
      <c r="F19" s="29"/>
      <c r="G19" s="23"/>
      <c r="H19" s="23"/>
      <c r="I19" s="32"/>
      <c r="J19" s="23"/>
      <c r="K19" s="23"/>
    </row>
    <row r="20" spans="1:11" ht="12.75">
      <c r="A20" s="23" t="s">
        <v>92</v>
      </c>
      <c r="B20" s="23"/>
      <c r="C20" s="42" t="s">
        <v>4</v>
      </c>
      <c r="D20" s="23"/>
      <c r="E20" s="23"/>
      <c r="F20" s="29">
        <f>'Expenditure - Table 1'!C4</f>
        <v>880</v>
      </c>
      <c r="G20" s="23"/>
      <c r="H20" s="23"/>
      <c r="I20" s="32">
        <v>880</v>
      </c>
      <c r="J20" s="23"/>
      <c r="K20" s="33">
        <f>F20-I20</f>
        <v>0</v>
      </c>
    </row>
    <row r="21" spans="1:11" ht="12.75">
      <c r="A21" s="23"/>
      <c r="B21" s="23"/>
      <c r="C21" s="42" t="s">
        <v>93</v>
      </c>
      <c r="D21" s="13"/>
      <c r="E21" s="13"/>
      <c r="F21" s="19">
        <f>'Expenditure - Table 1'!D4</f>
        <v>1785</v>
      </c>
      <c r="G21" s="13"/>
      <c r="H21" s="23"/>
      <c r="I21" s="32">
        <v>1820</v>
      </c>
      <c r="J21" s="23"/>
      <c r="K21" s="33">
        <f>F21-I21</f>
        <v>-35</v>
      </c>
    </row>
    <row r="22" spans="1:11" ht="12.75">
      <c r="A22" s="23"/>
      <c r="B22" s="23"/>
      <c r="C22" s="42" t="s">
        <v>6</v>
      </c>
      <c r="D22" s="13"/>
      <c r="E22" s="13"/>
      <c r="F22" s="19">
        <f>'Expenditure - Table 1'!E4</f>
        <v>359.7</v>
      </c>
      <c r="G22" s="13"/>
      <c r="H22" s="23"/>
      <c r="I22" s="32">
        <v>96.05</v>
      </c>
      <c r="J22" s="23"/>
      <c r="K22" s="33">
        <f>F22-I22</f>
        <v>263.65</v>
      </c>
    </row>
    <row r="23" spans="1:11" ht="12.75">
      <c r="A23" s="23"/>
      <c r="B23" s="23"/>
      <c r="C23" s="42" t="s">
        <v>86</v>
      </c>
      <c r="D23" s="13"/>
      <c r="E23" s="13"/>
      <c r="F23" s="19">
        <f>'Expenditure - Table 1'!F4</f>
        <v>352</v>
      </c>
      <c r="G23" s="13"/>
      <c r="H23" s="23"/>
      <c r="I23" s="32">
        <v>589</v>
      </c>
      <c r="J23" s="23"/>
      <c r="K23" s="33">
        <f>F23-I23</f>
        <v>-237</v>
      </c>
    </row>
    <row r="24" spans="1:11" ht="12.75">
      <c r="A24" s="23"/>
      <c r="B24" s="23"/>
      <c r="C24" s="42" t="s">
        <v>94</v>
      </c>
      <c r="D24" s="13"/>
      <c r="E24" s="13"/>
      <c r="F24" s="19">
        <f>'Expenditure - Table 1'!G4</f>
        <v>280</v>
      </c>
      <c r="G24" s="13"/>
      <c r="H24" s="23"/>
      <c r="I24" s="32">
        <v>960</v>
      </c>
      <c r="J24" s="23"/>
      <c r="K24" s="33">
        <f>F24-I24</f>
        <v>-680</v>
      </c>
    </row>
    <row r="25" spans="1:11" ht="12.75">
      <c r="A25" s="23"/>
      <c r="B25" s="23"/>
      <c r="C25" s="42" t="s">
        <v>9</v>
      </c>
      <c r="D25" s="13"/>
      <c r="E25" s="13"/>
      <c r="F25" s="19">
        <f>'Expenditure - Table 1'!H4</f>
        <v>38.26</v>
      </c>
      <c r="G25" s="13"/>
      <c r="H25" s="23"/>
      <c r="I25" s="32">
        <v>166.44</v>
      </c>
      <c r="J25" s="23"/>
      <c r="K25" s="33">
        <f>F25-I25</f>
        <v>-128.18</v>
      </c>
    </row>
    <row r="26" spans="1:11" ht="12.75">
      <c r="A26" s="23"/>
      <c r="B26" s="23"/>
      <c r="C26" s="42" t="s">
        <v>95</v>
      </c>
      <c r="D26" s="13"/>
      <c r="E26" s="13"/>
      <c r="F26" s="19">
        <f>'Expenditure - Table 1'!I4</f>
        <v>239.25</v>
      </c>
      <c r="G26" s="13"/>
      <c r="H26" s="23"/>
      <c r="I26" s="32">
        <v>1028.5</v>
      </c>
      <c r="J26" s="23"/>
      <c r="K26" s="33">
        <f>F26-I26</f>
        <v>-789.25</v>
      </c>
    </row>
    <row r="27" spans="1:11" ht="12.75">
      <c r="A27" s="23"/>
      <c r="B27" s="23"/>
      <c r="C27" s="42" t="s">
        <v>91</v>
      </c>
      <c r="D27" s="13"/>
      <c r="E27" s="13"/>
      <c r="F27" s="43">
        <f>'Expenditure - Table 1'!J4</f>
        <v>0</v>
      </c>
      <c r="G27" s="13"/>
      <c r="H27" s="23"/>
      <c r="I27" s="35">
        <v>0</v>
      </c>
      <c r="J27" s="23"/>
      <c r="K27" s="36">
        <f>F27-I27</f>
        <v>0</v>
      </c>
    </row>
    <row r="28" spans="1:11" ht="12.75">
      <c r="A28" s="23"/>
      <c r="B28" s="23"/>
      <c r="C28" s="28"/>
      <c r="D28" s="23"/>
      <c r="E28" s="23" t="s">
        <v>58</v>
      </c>
      <c r="F28" s="37"/>
      <c r="G28" s="33">
        <f>SUM(F20:F27)</f>
        <v>3934.21</v>
      </c>
      <c r="H28" s="23"/>
      <c r="I28" s="38">
        <f>SUM(I20:I27)</f>
        <v>5539.99</v>
      </c>
      <c r="J28" s="23"/>
      <c r="K28" s="39">
        <f>G28-I28</f>
        <v>-1605.7799999999997</v>
      </c>
    </row>
    <row r="29" spans="1:11" ht="12.75">
      <c r="A29" s="23"/>
      <c r="B29" s="23"/>
      <c r="C29" s="28"/>
      <c r="D29" s="23"/>
      <c r="E29" s="23"/>
      <c r="F29" s="29"/>
      <c r="G29" s="23"/>
      <c r="H29" s="23"/>
      <c r="I29" s="40"/>
      <c r="J29" s="23"/>
      <c r="K29" s="41"/>
    </row>
    <row r="30" spans="1:11" ht="12.75">
      <c r="A30" s="23" t="s">
        <v>96</v>
      </c>
      <c r="B30" s="23"/>
      <c r="C30" s="28"/>
      <c r="D30" s="23" t="s">
        <v>81</v>
      </c>
      <c r="E30" s="23"/>
      <c r="F30" s="33">
        <f>SUM(F6,F10,F11,F12,F13,F14,F16)-SUM(F20:F27)</f>
        <v>730.1800000000003</v>
      </c>
      <c r="G30" s="23"/>
      <c r="H30" s="23"/>
      <c r="I30" s="32">
        <v>720.13</v>
      </c>
      <c r="J30" s="23"/>
      <c r="K30" s="33">
        <f>F30-I30</f>
        <v>10.050000000000296</v>
      </c>
    </row>
    <row r="31" spans="1:11" ht="12.75">
      <c r="A31" s="23"/>
      <c r="B31" s="23"/>
      <c r="C31" s="28"/>
      <c r="D31" s="23" t="s">
        <v>83</v>
      </c>
      <c r="E31" s="23"/>
      <c r="F31" s="36">
        <f>SUM(F7,F15,F27)-F16</f>
        <v>2858.9500000000003</v>
      </c>
      <c r="G31" s="44"/>
      <c r="H31" s="23"/>
      <c r="I31" s="35">
        <v>2857.76</v>
      </c>
      <c r="J31" s="23"/>
      <c r="K31" s="36">
        <f>F31-I31</f>
        <v>1.1900000000000546</v>
      </c>
    </row>
    <row r="32" spans="1:11" ht="12.75">
      <c r="A32" s="23"/>
      <c r="B32" s="23"/>
      <c r="C32" s="28"/>
      <c r="D32" s="23"/>
      <c r="E32" s="23" t="s">
        <v>58</v>
      </c>
      <c r="F32" s="37"/>
      <c r="G32" s="45">
        <f>G8+G17-G28</f>
        <v>3589.13</v>
      </c>
      <c r="H32" s="21"/>
      <c r="I32" s="38">
        <f>SUM(I30:I31)</f>
        <v>3577.8900000000003</v>
      </c>
      <c r="J32" s="23"/>
      <c r="K32" s="39">
        <f>G32-I32</f>
        <v>11.239999999999782</v>
      </c>
    </row>
    <row r="33" spans="1:11" ht="12.75">
      <c r="A33" s="23"/>
      <c r="B33" s="23"/>
      <c r="C33" s="28"/>
      <c r="D33" s="23"/>
      <c r="E33" s="23"/>
      <c r="F33" s="29"/>
      <c r="G33" s="37"/>
      <c r="H33" s="23"/>
      <c r="I33" s="40"/>
      <c r="J33" s="23"/>
      <c r="K33" s="41"/>
    </row>
    <row r="34" spans="1:11" ht="12.75">
      <c r="A34" s="23" t="s">
        <v>97</v>
      </c>
      <c r="B34" s="23"/>
      <c r="C34" s="28"/>
      <c r="D34" s="23"/>
      <c r="E34" s="23"/>
      <c r="F34" s="29"/>
      <c r="G34" s="46">
        <f>G17-G28</f>
        <v>11.240000000000236</v>
      </c>
      <c r="H34" s="23"/>
      <c r="I34" s="46">
        <f>I17-I28</f>
        <v>100.14000000000033</v>
      </c>
      <c r="J34" s="23"/>
      <c r="K34" s="23"/>
    </row>
    <row r="35" spans="1:11" ht="12.75">
      <c r="A35" s="23"/>
      <c r="B35" s="23"/>
      <c r="C35" s="28"/>
      <c r="D35" s="23"/>
      <c r="E35" s="23"/>
      <c r="F35" s="29"/>
      <c r="G35" s="23"/>
      <c r="H35" s="23"/>
      <c r="I35" s="23"/>
      <c r="J35" s="23"/>
      <c r="K35" s="23"/>
    </row>
    <row r="36" spans="1:11" ht="12.75">
      <c r="A36" s="23"/>
      <c r="B36" s="23"/>
      <c r="C36" s="28"/>
      <c r="D36" s="23"/>
      <c r="E36" s="23"/>
      <c r="F36" s="29"/>
      <c r="G36" s="23"/>
      <c r="H36" s="23"/>
      <c r="I36" s="23"/>
      <c r="J36" s="23"/>
      <c r="K36" s="23"/>
    </row>
    <row r="37" spans="1:11" ht="12.75">
      <c r="A37" s="23"/>
      <c r="B37" s="23"/>
      <c r="C37" s="28"/>
      <c r="D37" s="23"/>
      <c r="E37" s="23"/>
      <c r="F37" s="29"/>
      <c r="G37" s="23"/>
      <c r="H37" s="23"/>
      <c r="I37" s="23"/>
      <c r="J37" s="23"/>
      <c r="K37" s="23"/>
    </row>
    <row r="38" spans="1:11" ht="12.75">
      <c r="A38" s="23"/>
      <c r="B38" s="23"/>
      <c r="C38" s="28"/>
      <c r="D38" s="23"/>
      <c r="E38" s="23"/>
      <c r="F38" s="29"/>
      <c r="G38" s="23"/>
      <c r="H38" s="23"/>
      <c r="I38" s="23"/>
      <c r="J38" s="23"/>
      <c r="K38" s="23"/>
    </row>
    <row r="39" spans="1:11" ht="12.75">
      <c r="A39" s="23"/>
      <c r="B39" s="23"/>
      <c r="C39" s="28"/>
      <c r="D39" s="23"/>
      <c r="E39" s="23"/>
      <c r="F39" s="29"/>
      <c r="G39" s="23"/>
      <c r="H39" s="23"/>
      <c r="I39" s="23"/>
      <c r="J39" s="23"/>
      <c r="K39" s="23"/>
    </row>
    <row r="40" spans="1:11" ht="12.75">
      <c r="A40" s="23"/>
      <c r="B40" s="23"/>
      <c r="C40" s="28"/>
      <c r="D40" s="23"/>
      <c r="E40" s="23"/>
      <c r="F40" s="29"/>
      <c r="G40" s="23"/>
      <c r="H40" s="23"/>
      <c r="I40" s="23"/>
      <c r="J40" s="23"/>
      <c r="K40" s="23"/>
    </row>
    <row r="41" spans="1:11" ht="12.75">
      <c r="A41" s="23"/>
      <c r="B41" s="23"/>
      <c r="C41" s="28"/>
      <c r="D41" s="23"/>
      <c r="E41" s="23"/>
      <c r="F41" s="29"/>
      <c r="G41" s="23"/>
      <c r="H41" s="23"/>
      <c r="I41" s="23"/>
      <c r="J41" s="23"/>
      <c r="K41" s="23"/>
    </row>
    <row r="42" spans="1:11" ht="12.75">
      <c r="A42" s="23"/>
      <c r="B42" s="23"/>
      <c r="C42" s="28"/>
      <c r="D42" s="23"/>
      <c r="E42" s="23"/>
      <c r="F42" s="29"/>
      <c r="G42" s="23"/>
      <c r="H42" s="23"/>
      <c r="I42" s="23"/>
      <c r="J42" s="23"/>
      <c r="K42" s="23"/>
    </row>
    <row r="43" spans="1:11" ht="12.75">
      <c r="A43" s="23"/>
      <c r="B43" s="23"/>
      <c r="C43" s="42"/>
      <c r="D43" s="23"/>
      <c r="E43" s="23"/>
      <c r="F43" s="29"/>
      <c r="G43" s="23"/>
      <c r="H43" s="23"/>
      <c r="I43" s="23"/>
      <c r="J43" s="23"/>
      <c r="K43" s="23"/>
    </row>
  </sheetData>
  <printOptions/>
  <pageMargins left="0.3543306887149811" right="0.15748028457164764" top="0.5905512571334839" bottom="0.5905512571334839" header="0.5118110775947571" footer="0.11811023205518723"/>
  <pageSetup firstPageNumber="1" useFirstPageNumber="1" orientation="landscape" paperSize="9"/>
  <headerFooter alignWithMargins="0">
    <oddFooter>&amp;L&amp;D  &amp;T
Page &amp;P of &amp;N
&amp;Y\ Summary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6"/>
  <sheetViews>
    <sheetView showGridLines="0" workbookViewId="0" topLeftCell="A1">
      <selection activeCell="A1" sqref="A1"/>
    </sheetView>
  </sheetViews>
  <sheetFormatPr defaultColWidth="13.7109375" defaultRowHeight="19.5" customHeight="1"/>
  <cols>
    <col min="1" max="1" width="4.7109375" style="47" customWidth="1"/>
    <col min="2" max="2" width="6.7109375" style="47" customWidth="1"/>
    <col min="3" max="3" width="30.7109375" style="47" customWidth="1"/>
    <col min="4" max="5" width="7.7109375" style="47" customWidth="1"/>
    <col min="6" max="6" width="9.140625" style="47" customWidth="1"/>
    <col min="7" max="7" width="8.8515625" style="47" customWidth="1"/>
    <col min="8" max="8" width="9.140625" style="47" customWidth="1"/>
    <col min="9" max="10" width="8.8515625" style="47" customWidth="1"/>
    <col min="11" max="256" width="12.00390625" style="47" customWidth="1"/>
  </cols>
  <sheetData>
    <row r="1" spans="1:10" ht="18">
      <c r="A1" s="23"/>
      <c r="B1" s="27">
        <f>'Summary - Table 1'!B1</f>
      </c>
      <c r="C1" s="28"/>
      <c r="D1" s="23"/>
      <c r="E1" s="23"/>
      <c r="F1" s="29"/>
      <c r="G1" s="23"/>
      <c r="H1" s="23"/>
      <c r="I1" s="23"/>
      <c r="J1" s="23"/>
    </row>
    <row r="2" spans="1:10" ht="18">
      <c r="A2" s="23"/>
      <c r="B2" s="27"/>
      <c r="C2" s="28"/>
      <c r="D2" s="23"/>
      <c r="E2" s="23"/>
      <c r="F2" s="29"/>
      <c r="G2" s="23"/>
      <c r="H2" s="23"/>
      <c r="I2" s="23"/>
      <c r="J2" s="23"/>
    </row>
    <row r="3" spans="1:10" ht="12.75">
      <c r="A3" s="23"/>
      <c r="B3" s="23"/>
      <c r="C3" s="25" t="s">
        <v>77</v>
      </c>
      <c r="D3" s="23"/>
      <c r="E3" s="23"/>
      <c r="F3" s="29"/>
      <c r="G3" s="23"/>
      <c r="H3" s="23"/>
      <c r="I3" s="30">
        <f>'Summary - Table 1'!I3</f>
        <v>2013</v>
      </c>
      <c r="J3" s="23"/>
    </row>
    <row r="4" spans="1:10" ht="12.75">
      <c r="A4" s="23" t="s">
        <v>79</v>
      </c>
      <c r="B4" s="23"/>
      <c r="C4" s="25"/>
      <c r="D4" s="23"/>
      <c r="E4" s="23"/>
      <c r="F4" s="29"/>
      <c r="G4" s="23"/>
      <c r="H4" s="23"/>
      <c r="I4" s="23"/>
      <c r="J4" s="23"/>
    </row>
    <row r="5" spans="1:10" ht="12.75">
      <c r="A5" s="23"/>
      <c r="B5" s="23"/>
      <c r="C5" s="28"/>
      <c r="D5" s="23"/>
      <c r="E5" s="23"/>
      <c r="F5" s="29"/>
      <c r="G5" s="23"/>
      <c r="H5" s="23"/>
      <c r="I5" s="32"/>
      <c r="J5" s="23"/>
    </row>
    <row r="6" spans="1:10" ht="12.75">
      <c r="A6" s="23">
        <f>'Summary - Table 1'!A6</f>
      </c>
      <c r="B6" s="23"/>
      <c r="C6" s="28"/>
      <c r="D6" s="23" t="s">
        <v>81</v>
      </c>
      <c r="E6" s="23"/>
      <c r="F6" s="29">
        <f>'Summary - Table 1'!F6</f>
        <v>720.13</v>
      </c>
      <c r="G6" s="23"/>
      <c r="H6" s="23"/>
      <c r="I6" s="29">
        <f>'Summary - Table 1'!I6</f>
        <v>621.42</v>
      </c>
      <c r="J6" s="23"/>
    </row>
    <row r="7" spans="1:10" ht="12.75">
      <c r="A7" s="23"/>
      <c r="B7" s="23" t="s">
        <v>82</v>
      </c>
      <c r="C7" s="28"/>
      <c r="D7" s="23" t="s">
        <v>83</v>
      </c>
      <c r="E7" s="23"/>
      <c r="F7" s="34">
        <f>'Summary - Table 1'!F7</f>
        <v>2857.76</v>
      </c>
      <c r="G7" s="23"/>
      <c r="H7" s="23"/>
      <c r="I7" s="34">
        <f>'Summary - Table 1'!I7</f>
        <v>2856.33</v>
      </c>
      <c r="J7" s="23"/>
    </row>
    <row r="8" spans="1:10" ht="12.75">
      <c r="A8" s="23"/>
      <c r="B8" s="23"/>
      <c r="C8" s="28"/>
      <c r="D8" s="23"/>
      <c r="E8" s="23" t="s">
        <v>58</v>
      </c>
      <c r="F8" s="37"/>
      <c r="G8" s="21">
        <f>SUM(F6:F7)</f>
        <v>3577.8900000000003</v>
      </c>
      <c r="H8" s="23"/>
      <c r="I8" s="38">
        <f>SUM(I6:I7)</f>
        <v>3477.75</v>
      </c>
      <c r="J8" s="23"/>
    </row>
    <row r="9" spans="1:10" ht="12.75">
      <c r="A9" s="23"/>
      <c r="B9" s="23"/>
      <c r="C9" s="28"/>
      <c r="D9" s="23"/>
      <c r="E9" s="23"/>
      <c r="F9" s="29"/>
      <c r="G9" s="23"/>
      <c r="H9" s="23"/>
      <c r="I9" s="40"/>
      <c r="J9" s="23"/>
    </row>
    <row r="10" spans="1:10" ht="12.75">
      <c r="A10" s="23" t="s">
        <v>84</v>
      </c>
      <c r="B10" s="23"/>
      <c r="C10" s="28" t="s">
        <v>85</v>
      </c>
      <c r="D10" s="23"/>
      <c r="E10" s="23"/>
      <c r="F10" s="29">
        <f>'Summary - Table 1'!F10</f>
        <v>2803.01</v>
      </c>
      <c r="G10" s="23"/>
      <c r="H10" s="21"/>
      <c r="I10" s="29">
        <f>'Summary - Table 1'!I10</f>
        <v>2885.7</v>
      </c>
      <c r="J10" s="23"/>
    </row>
    <row r="11" spans="1:10" ht="12.75">
      <c r="A11" s="23"/>
      <c r="B11" s="23"/>
      <c r="C11" s="33">
        <f>'Summary - Table 1'!C11</f>
      </c>
      <c r="D11" s="23"/>
      <c r="E11" s="23"/>
      <c r="F11" s="29">
        <f>'Summary - Table 1'!F11</f>
        <v>352</v>
      </c>
      <c r="G11" s="23"/>
      <c r="H11" s="21"/>
      <c r="I11" s="29">
        <f>'Summary - Table 1'!I11</f>
        <v>589</v>
      </c>
      <c r="J11" s="23"/>
    </row>
    <row r="12" spans="1:10" ht="12.75">
      <c r="A12" s="23"/>
      <c r="B12" s="23"/>
      <c r="C12" s="28" t="s">
        <v>87</v>
      </c>
      <c r="D12" s="23"/>
      <c r="E12" s="23"/>
      <c r="F12" s="29">
        <f>'Summary - Table 1'!F12</f>
        <v>0</v>
      </c>
      <c r="G12" s="23"/>
      <c r="H12" s="23"/>
      <c r="I12" s="29">
        <f>'Summary - Table 1'!I12</f>
        <v>0.5</v>
      </c>
      <c r="J12" s="23"/>
    </row>
    <row r="13" spans="1:10" ht="12.75">
      <c r="A13" s="23"/>
      <c r="B13" s="23"/>
      <c r="C13" s="28" t="s">
        <v>88</v>
      </c>
      <c r="D13" s="23"/>
      <c r="E13" s="23"/>
      <c r="F13" s="29">
        <f>'Summary - Table 1'!F13</f>
        <v>789.25</v>
      </c>
      <c r="G13" s="23"/>
      <c r="H13" s="23"/>
      <c r="I13" s="29">
        <f>'Summary - Table 1'!I13</f>
        <v>2163.5</v>
      </c>
      <c r="J13" s="23"/>
    </row>
    <row r="14" spans="1:10" ht="12.75">
      <c r="A14" s="23"/>
      <c r="B14" s="23"/>
      <c r="C14" s="28" t="s">
        <v>89</v>
      </c>
      <c r="D14" s="23"/>
      <c r="E14" s="23"/>
      <c r="F14" s="29">
        <f>'Summary - Table 1'!F14</f>
        <v>0</v>
      </c>
      <c r="G14" s="23"/>
      <c r="H14" s="23"/>
      <c r="I14" s="29">
        <f>'Summary - Table 1'!I14</f>
        <v>0</v>
      </c>
      <c r="J14" s="23"/>
    </row>
    <row r="15" spans="1:10" ht="12.75">
      <c r="A15" s="23"/>
      <c r="B15" s="23"/>
      <c r="C15" s="28" t="s">
        <v>90</v>
      </c>
      <c r="D15" s="23"/>
      <c r="E15" s="23"/>
      <c r="F15" s="29">
        <f>'Summary - Table 1'!F15</f>
        <v>1.19</v>
      </c>
      <c r="G15" s="23"/>
      <c r="H15" s="23"/>
      <c r="I15" s="29">
        <f>'Summary - Table 1'!I15</f>
        <v>1.43</v>
      </c>
      <c r="J15" s="23"/>
    </row>
    <row r="16" spans="1:10" ht="12.75">
      <c r="A16" s="23"/>
      <c r="B16" s="23"/>
      <c r="C16" s="28" t="s">
        <v>91</v>
      </c>
      <c r="D16" s="23"/>
      <c r="E16" s="23"/>
      <c r="F16" s="34">
        <f>'Summary - Table 1'!F16</f>
        <v>0</v>
      </c>
      <c r="G16" s="23"/>
      <c r="H16" s="23"/>
      <c r="I16" s="34">
        <f>'Summary - Table 1'!I16</f>
        <v>0</v>
      </c>
      <c r="J16" s="23"/>
    </row>
    <row r="17" spans="1:10" ht="12.75">
      <c r="A17" s="23"/>
      <c r="B17" s="23"/>
      <c r="C17" s="28"/>
      <c r="D17" s="23"/>
      <c r="E17" s="23" t="s">
        <v>58</v>
      </c>
      <c r="F17" s="37"/>
      <c r="G17" s="33">
        <f>SUM(F10:F16)</f>
        <v>3945.4500000000003</v>
      </c>
      <c r="H17" s="23"/>
      <c r="I17" s="38">
        <f>SUM(I10:I16)</f>
        <v>5640.13</v>
      </c>
      <c r="J17" s="23"/>
    </row>
    <row r="18" spans="1:10" ht="12.75">
      <c r="A18" s="23"/>
      <c r="B18" s="23"/>
      <c r="C18" s="28"/>
      <c r="D18" s="23"/>
      <c r="E18" s="23"/>
      <c r="F18" s="29"/>
      <c r="G18" s="23"/>
      <c r="H18" s="23"/>
      <c r="I18" s="40"/>
      <c r="J18" s="23"/>
    </row>
    <row r="19" spans="1:10" ht="12.75">
      <c r="A19" s="23"/>
      <c r="B19" s="23"/>
      <c r="C19" s="28"/>
      <c r="D19" s="23"/>
      <c r="E19" s="23"/>
      <c r="F19" s="29"/>
      <c r="G19" s="23"/>
      <c r="H19" s="23"/>
      <c r="I19" s="32"/>
      <c r="J19" s="23"/>
    </row>
    <row r="20" spans="1:10" ht="12.75">
      <c r="A20" s="23" t="s">
        <v>92</v>
      </c>
      <c r="B20" s="23"/>
      <c r="C20" s="48" t="s">
        <v>4</v>
      </c>
      <c r="D20" s="23"/>
      <c r="E20" s="23"/>
      <c r="F20" s="29">
        <f>'Summary - Table 1'!F20</f>
        <v>880</v>
      </c>
      <c r="G20" s="23"/>
      <c r="H20" s="23"/>
      <c r="I20" s="29">
        <f>'Summary - Table 1'!I20</f>
        <v>880</v>
      </c>
      <c r="J20" s="23"/>
    </row>
    <row r="21" spans="1:10" ht="12.75">
      <c r="A21" s="23"/>
      <c r="B21" s="23"/>
      <c r="C21" s="42" t="s">
        <v>93</v>
      </c>
      <c r="D21" s="13"/>
      <c r="E21" s="13"/>
      <c r="F21" s="29">
        <f>'Summary - Table 1'!F21</f>
        <v>1785</v>
      </c>
      <c r="G21" s="13"/>
      <c r="H21" s="23"/>
      <c r="I21" s="29">
        <f>'Summary - Table 1'!I21</f>
        <v>1820</v>
      </c>
      <c r="J21" s="23"/>
    </row>
    <row r="22" spans="1:10" ht="12.75">
      <c r="A22" s="23"/>
      <c r="B22" s="23"/>
      <c r="C22" s="42" t="s">
        <v>6</v>
      </c>
      <c r="D22" s="13"/>
      <c r="E22" s="13"/>
      <c r="F22" s="29">
        <f>'Summary - Table 1'!F22</f>
        <v>359.7</v>
      </c>
      <c r="G22" s="13"/>
      <c r="H22" s="23"/>
      <c r="I22" s="29">
        <f>'Summary - Table 1'!I22</f>
        <v>96.05</v>
      </c>
      <c r="J22" s="23"/>
    </row>
    <row r="23" spans="1:10" ht="12.75">
      <c r="A23" s="23"/>
      <c r="B23" s="23"/>
      <c r="C23" s="48" t="s">
        <v>98</v>
      </c>
      <c r="D23" s="13"/>
      <c r="E23" s="13"/>
      <c r="F23" s="29">
        <f>'Summary - Table 1'!F23</f>
        <v>352</v>
      </c>
      <c r="G23" s="13"/>
      <c r="H23" s="23"/>
      <c r="I23" s="29">
        <f>'Summary - Table 1'!I23</f>
        <v>589</v>
      </c>
      <c r="J23" s="23"/>
    </row>
    <row r="24" spans="1:10" ht="12.75">
      <c r="A24" s="23"/>
      <c r="B24" s="23"/>
      <c r="C24" s="42" t="s">
        <v>94</v>
      </c>
      <c r="D24" s="13"/>
      <c r="E24" s="13"/>
      <c r="F24" s="29">
        <f>'Summary - Table 1'!F24</f>
        <v>280</v>
      </c>
      <c r="G24" s="13"/>
      <c r="H24" s="23"/>
      <c r="I24" s="29">
        <f>'Summary - Table 1'!I24</f>
        <v>960</v>
      </c>
      <c r="J24" s="23"/>
    </row>
    <row r="25" spans="1:10" ht="12.75">
      <c r="A25" s="23"/>
      <c r="B25" s="23"/>
      <c r="C25" s="42" t="s">
        <v>9</v>
      </c>
      <c r="D25" s="13"/>
      <c r="E25" s="13"/>
      <c r="F25" s="29">
        <f>'Summary - Table 1'!F25</f>
        <v>38.26</v>
      </c>
      <c r="G25" s="13"/>
      <c r="H25" s="23"/>
      <c r="I25" s="29">
        <f>'Summary - Table 1'!I25</f>
        <v>166.44</v>
      </c>
      <c r="J25" s="23"/>
    </row>
    <row r="26" spans="1:10" ht="12.75">
      <c r="A26" s="23"/>
      <c r="B26" s="23"/>
      <c r="C26" s="42" t="s">
        <v>95</v>
      </c>
      <c r="D26" s="13"/>
      <c r="E26" s="13"/>
      <c r="F26" s="29">
        <f>'Summary - Table 1'!F26</f>
        <v>239.25</v>
      </c>
      <c r="G26" s="13"/>
      <c r="H26" s="23"/>
      <c r="I26" s="29">
        <f>'Summary - Table 1'!I26</f>
        <v>1028.5</v>
      </c>
      <c r="J26" s="23"/>
    </row>
    <row r="27" spans="1:10" ht="12.75">
      <c r="A27" s="23"/>
      <c r="B27" s="23"/>
      <c r="C27" s="42" t="s">
        <v>91</v>
      </c>
      <c r="D27" s="13"/>
      <c r="E27" s="13"/>
      <c r="F27" s="34">
        <f>'Summary - Table 1'!F27</f>
        <v>0</v>
      </c>
      <c r="G27" s="13"/>
      <c r="H27" s="23"/>
      <c r="I27" s="34">
        <f>'Summary - Table 1'!I27</f>
        <v>0</v>
      </c>
      <c r="J27" s="23"/>
    </row>
    <row r="28" spans="1:10" ht="12.75">
      <c r="A28" s="23"/>
      <c r="B28" s="23"/>
      <c r="C28" s="28"/>
      <c r="D28" s="23"/>
      <c r="E28" s="23" t="s">
        <v>58</v>
      </c>
      <c r="F28" s="37"/>
      <c r="G28" s="33">
        <f>SUM(F20:F27)</f>
        <v>3934.21</v>
      </c>
      <c r="H28" s="23"/>
      <c r="I28" s="38">
        <f>SUM(I20:I27)</f>
        <v>5539.99</v>
      </c>
      <c r="J28" s="23"/>
    </row>
    <row r="29" spans="1:10" ht="12.75">
      <c r="A29" s="23"/>
      <c r="B29" s="23"/>
      <c r="C29" s="28"/>
      <c r="D29" s="23"/>
      <c r="E29" s="23"/>
      <c r="F29" s="29"/>
      <c r="G29" s="23"/>
      <c r="H29" s="23"/>
      <c r="I29" s="40"/>
      <c r="J29" s="23"/>
    </row>
    <row r="30" spans="1:10" ht="12.75">
      <c r="A30" s="23" t="s">
        <v>96</v>
      </c>
      <c r="B30" s="23"/>
      <c r="C30" s="28"/>
      <c r="D30" s="23" t="s">
        <v>81</v>
      </c>
      <c r="E30" s="23"/>
      <c r="F30" s="29">
        <f>'Summary - Table 1'!F30</f>
        <v>730.1800000000003</v>
      </c>
      <c r="G30" s="23"/>
      <c r="H30" s="23"/>
      <c r="I30" s="29">
        <f>'Summary - Table 1'!I30</f>
        <v>720.13</v>
      </c>
      <c r="J30" s="23"/>
    </row>
    <row r="31" spans="1:10" ht="12.75">
      <c r="A31" s="23"/>
      <c r="B31" s="23"/>
      <c r="C31" s="28"/>
      <c r="D31" s="23" t="s">
        <v>83</v>
      </c>
      <c r="E31" s="23"/>
      <c r="F31" s="34">
        <f>'Summary - Table 1'!F31</f>
        <v>2858.9500000000003</v>
      </c>
      <c r="G31" s="44"/>
      <c r="H31" s="23"/>
      <c r="I31" s="34">
        <f>'Summary - Table 1'!I31</f>
        <v>2857.76</v>
      </c>
      <c r="J31" s="23"/>
    </row>
    <row r="32" spans="1:10" ht="12.75">
      <c r="A32" s="23"/>
      <c r="B32" s="23"/>
      <c r="C32" s="28"/>
      <c r="D32" s="23"/>
      <c r="E32" s="23" t="s">
        <v>58</v>
      </c>
      <c r="F32" s="37"/>
      <c r="G32" s="45">
        <f>G8+G17-G28</f>
        <v>3589.13</v>
      </c>
      <c r="H32" s="21"/>
      <c r="I32" s="38">
        <f>SUM(I30:I31)</f>
        <v>3577.8900000000003</v>
      </c>
      <c r="J32" s="23"/>
    </row>
    <row r="33" spans="1:10" ht="12.75">
      <c r="A33" s="23"/>
      <c r="B33" s="23"/>
      <c r="C33" s="28"/>
      <c r="D33" s="23"/>
      <c r="E33" s="23"/>
      <c r="F33" s="29"/>
      <c r="G33" s="37"/>
      <c r="H33" s="23"/>
      <c r="I33" s="40"/>
      <c r="J33" s="23"/>
    </row>
    <row r="34" spans="1:10" ht="12.75">
      <c r="A34" s="23" t="s">
        <v>99</v>
      </c>
      <c r="B34" s="23"/>
      <c r="C34" s="28"/>
      <c r="D34" s="23"/>
      <c r="E34" s="23"/>
      <c r="F34" s="29"/>
      <c r="G34" s="46">
        <f>G17-G28</f>
        <v>11.240000000000236</v>
      </c>
      <c r="H34" s="23"/>
      <c r="I34" s="46">
        <f>I17-I28</f>
        <v>100.14000000000033</v>
      </c>
      <c r="J34" s="23"/>
    </row>
    <row r="35" spans="1:10" ht="12.75">
      <c r="A35" s="23"/>
      <c r="B35" s="23"/>
      <c r="C35" s="28"/>
      <c r="D35" s="23"/>
      <c r="E35" s="23"/>
      <c r="F35" s="29"/>
      <c r="G35" s="23"/>
      <c r="H35" s="23"/>
      <c r="I35" s="23"/>
      <c r="J35" s="23"/>
    </row>
    <row r="36" spans="1:10" ht="12.75">
      <c r="A36" s="49" t="s">
        <v>100</v>
      </c>
      <c r="B36" s="23"/>
      <c r="C36" s="28"/>
      <c r="D36" s="23"/>
      <c r="E36" s="23"/>
      <c r="F36" s="29"/>
      <c r="G36" s="23"/>
      <c r="H36" s="23"/>
      <c r="I36" s="23"/>
      <c r="J36" s="23"/>
    </row>
    <row r="37" spans="1:10" ht="12.75">
      <c r="A37" s="25"/>
      <c r="B37" s="23"/>
      <c r="C37" s="28"/>
      <c r="D37" s="23"/>
      <c r="E37" s="23"/>
      <c r="F37" s="29"/>
      <c r="G37" s="23"/>
      <c r="H37" s="23"/>
      <c r="I37" s="23"/>
      <c r="J37" s="23"/>
    </row>
    <row r="38" spans="1:10" ht="12.75">
      <c r="A38" s="25">
        <v>1</v>
      </c>
      <c r="B38" s="23" t="s">
        <v>101</v>
      </c>
      <c r="C38" s="28"/>
      <c r="D38" s="23"/>
      <c r="E38" s="23"/>
      <c r="F38" s="29"/>
      <c r="G38" s="23"/>
      <c r="H38" s="23"/>
      <c r="I38" s="23"/>
      <c r="J38" s="23"/>
    </row>
    <row r="39" spans="1:10" ht="12.75">
      <c r="A39" s="25"/>
      <c r="B39" s="23"/>
      <c r="C39" s="28"/>
      <c r="D39" s="23"/>
      <c r="E39" s="23"/>
      <c r="F39" s="29"/>
      <c r="G39" s="23"/>
      <c r="H39" s="23"/>
      <c r="I39" s="23"/>
      <c r="J39" s="23"/>
    </row>
    <row r="40" spans="1:10" ht="12.75">
      <c r="A40" s="25">
        <v>2</v>
      </c>
      <c r="B40" s="23" t="s">
        <v>102</v>
      </c>
      <c r="C40" s="28"/>
      <c r="D40" s="23"/>
      <c r="E40" s="23"/>
      <c r="F40" s="29"/>
      <c r="G40" s="23"/>
      <c r="H40" s="23"/>
      <c r="I40" s="23"/>
      <c r="J40" s="23"/>
    </row>
    <row r="41" spans="1:10" ht="12.75">
      <c r="A41" s="25"/>
      <c r="B41" s="23" t="s">
        <v>103</v>
      </c>
      <c r="C41" s="28"/>
      <c r="D41" s="23"/>
      <c r="E41" s="23"/>
      <c r="F41" s="29"/>
      <c r="G41" s="23"/>
      <c r="H41" s="23"/>
      <c r="I41" s="23"/>
      <c r="J41" s="23"/>
    </row>
    <row r="42" spans="1:10" ht="12.75">
      <c r="A42" s="25"/>
      <c r="B42" s="23"/>
      <c r="C42" s="28"/>
      <c r="D42" s="23"/>
      <c r="E42" s="23"/>
      <c r="F42" s="29"/>
      <c r="G42" s="23"/>
      <c r="H42" s="23"/>
      <c r="I42" s="23"/>
      <c r="J42" s="23"/>
    </row>
    <row r="43" spans="1:10" ht="25.5" customHeight="1">
      <c r="A43" s="25">
        <v>3</v>
      </c>
      <c r="B43" s="10" t="s">
        <v>104</v>
      </c>
      <c r="C43" s="10"/>
      <c r="D43" s="10"/>
      <c r="E43" s="10"/>
      <c r="F43" s="10"/>
      <c r="G43" s="10"/>
      <c r="H43" s="10"/>
      <c r="I43" s="10"/>
      <c r="J43" s="10"/>
    </row>
    <row r="44" spans="1:10" ht="12.75">
      <c r="A44" s="25"/>
      <c r="B44" s="23"/>
      <c r="C44" s="28"/>
      <c r="D44" s="23"/>
      <c r="E44" s="23"/>
      <c r="F44" s="29"/>
      <c r="G44" s="23"/>
      <c r="H44" s="23"/>
      <c r="I44" s="23"/>
      <c r="J44" s="23"/>
    </row>
    <row r="45" spans="1:10" ht="12.75">
      <c r="A45" s="25">
        <v>4</v>
      </c>
      <c r="B45" s="23" t="s">
        <v>105</v>
      </c>
      <c r="C45" s="28"/>
      <c r="D45" s="23"/>
      <c r="E45" s="23"/>
      <c r="F45" s="29"/>
      <c r="G45" s="23"/>
      <c r="H45" s="23"/>
      <c r="I45" s="23"/>
      <c r="J45" s="23"/>
    </row>
    <row r="46" spans="1:10" ht="12.75">
      <c r="A46" s="25"/>
      <c r="B46" s="23"/>
      <c r="C46" s="28"/>
      <c r="D46" s="23"/>
      <c r="E46" s="23"/>
      <c r="F46" s="29"/>
      <c r="G46" s="33"/>
      <c r="H46" s="23"/>
      <c r="I46" s="23"/>
      <c r="J46" s="23"/>
    </row>
    <row r="47" spans="1:10" ht="12.75">
      <c r="A47" s="25">
        <v>5</v>
      </c>
      <c r="B47" s="23" t="s">
        <v>106</v>
      </c>
      <c r="C47" s="28"/>
      <c r="D47" s="23"/>
      <c r="E47" s="23"/>
      <c r="F47" s="29"/>
      <c r="G47" s="33"/>
      <c r="H47" s="23"/>
      <c r="I47" s="23"/>
      <c r="J47" s="23"/>
    </row>
    <row r="48" spans="1:10" ht="12.75">
      <c r="A48" s="25"/>
      <c r="B48" s="23"/>
      <c r="C48" s="28"/>
      <c r="D48" s="23"/>
      <c r="E48" s="23"/>
      <c r="F48" s="29"/>
      <c r="G48" s="33"/>
      <c r="H48" s="23"/>
      <c r="I48" s="23"/>
      <c r="J48" s="23"/>
    </row>
    <row r="49" spans="1:10" ht="12.75">
      <c r="A49" s="25">
        <v>6</v>
      </c>
      <c r="B49" s="23" t="s">
        <v>107</v>
      </c>
      <c r="C49" s="28"/>
      <c r="D49" s="23"/>
      <c r="E49" s="23"/>
      <c r="F49" s="29"/>
      <c r="G49" s="23"/>
      <c r="H49" s="23"/>
      <c r="I49" s="23"/>
      <c r="J49" s="23"/>
    </row>
    <row r="50" spans="1:10" ht="12.75">
      <c r="A50" s="25"/>
      <c r="B50" s="23"/>
      <c r="C50" s="28"/>
      <c r="D50" s="23"/>
      <c r="E50" s="23"/>
      <c r="F50" s="29"/>
      <c r="G50" s="23"/>
      <c r="H50" s="23"/>
      <c r="I50" s="23"/>
      <c r="J50" s="23"/>
    </row>
    <row r="51" spans="1:10" ht="12.75">
      <c r="A51" s="25"/>
      <c r="B51" s="23"/>
      <c r="C51" s="28"/>
      <c r="D51" s="23"/>
      <c r="E51" s="23"/>
      <c r="F51" s="29"/>
      <c r="G51" s="23"/>
      <c r="H51" s="23"/>
      <c r="I51" s="23"/>
      <c r="J51" s="23"/>
    </row>
    <row r="52" spans="1:10" ht="12.75">
      <c r="A52" s="25"/>
      <c r="B52" s="23"/>
      <c r="C52" s="28"/>
      <c r="D52" s="23"/>
      <c r="E52" s="23"/>
      <c r="F52" s="29"/>
      <c r="G52" s="23"/>
      <c r="H52" s="23"/>
      <c r="I52" s="23"/>
      <c r="J52" s="23"/>
    </row>
    <row r="53" spans="1:10" ht="12.75">
      <c r="A53" s="25"/>
      <c r="B53" s="23"/>
      <c r="C53" s="28"/>
      <c r="D53" s="23"/>
      <c r="E53" s="23"/>
      <c r="F53" s="29"/>
      <c r="G53" s="23"/>
      <c r="H53" s="23"/>
      <c r="I53" s="23"/>
      <c r="J53" s="23"/>
    </row>
    <row r="54" spans="1:10" ht="12.75">
      <c r="A54" s="25"/>
      <c r="B54" s="23"/>
      <c r="C54" s="28"/>
      <c r="D54" s="23"/>
      <c r="E54" s="23"/>
      <c r="F54" s="29"/>
      <c r="G54" s="23"/>
      <c r="H54" s="23"/>
      <c r="I54" s="23"/>
      <c r="J54" s="23"/>
    </row>
    <row r="55" spans="1:10" ht="12.75">
      <c r="A55" s="25"/>
      <c r="B55" s="23"/>
      <c r="C55" s="28"/>
      <c r="D55" s="23"/>
      <c r="E55" s="23"/>
      <c r="F55" s="29"/>
      <c r="G55" s="23"/>
      <c r="H55" s="23"/>
      <c r="I55" s="23"/>
      <c r="J55" s="23"/>
    </row>
    <row r="56" spans="1:10" ht="12.75">
      <c r="A56" s="25"/>
      <c r="B56" s="23"/>
      <c r="C56" s="28"/>
      <c r="D56" s="23"/>
      <c r="E56" s="23"/>
      <c r="F56" s="29"/>
      <c r="G56" s="23"/>
      <c r="H56" s="23"/>
      <c r="I56" s="23"/>
      <c r="J56" s="23"/>
    </row>
  </sheetData>
  <mergeCells count="1">
    <mergeCell ref="B43:J43"/>
  </mergeCells>
  <printOptions/>
  <pageMargins left="0.7086613774299622" right="0.7086613774299622" top="0.748031497001648" bottom="0.748031497001648" header="0.31496068835258484" footer="0.31496068835258484"/>
  <pageSetup firstPageNumber="1" useFirstPageNumber="1" orientation="portrait" paperSize="9" scale="7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7"/>
  <sheetViews>
    <sheetView showGridLines="0" workbookViewId="0" topLeftCell="A1">
      <selection activeCell="A1" sqref="A1"/>
    </sheetView>
  </sheetViews>
  <sheetFormatPr defaultColWidth="13.7109375" defaultRowHeight="19.5" customHeight="1"/>
  <cols>
    <col min="1" max="5" width="8.8515625" style="50" customWidth="1"/>
    <col min="6" max="8" width="9.140625" style="50" customWidth="1"/>
    <col min="9" max="256" width="12.00390625" style="50" customWidth="1"/>
  </cols>
  <sheetData>
    <row r="1" spans="1:8" ht="18">
      <c r="A1" s="23"/>
      <c r="B1" s="27">
        <f>'Summary + Notes - Table 1'!B1</f>
      </c>
      <c r="C1" s="28"/>
      <c r="D1" s="23"/>
      <c r="E1" s="23"/>
      <c r="F1" s="51"/>
      <c r="G1" s="32"/>
      <c r="H1" s="32"/>
    </row>
    <row r="2" spans="1:8" ht="18">
      <c r="A2" s="23"/>
      <c r="B2" s="27"/>
      <c r="C2" s="28"/>
      <c r="D2" s="23"/>
      <c r="E2" s="23"/>
      <c r="F2" s="51"/>
      <c r="G2" s="32"/>
      <c r="H2" s="32"/>
    </row>
    <row r="3" spans="1:8" ht="12.75">
      <c r="A3" s="52" t="s">
        <v>108</v>
      </c>
      <c r="B3" s="23"/>
      <c r="C3" s="23"/>
      <c r="D3" s="23"/>
      <c r="E3" s="23"/>
      <c r="F3" s="32"/>
      <c r="G3" s="32"/>
      <c r="H3" s="32"/>
    </row>
    <row r="4" spans="1:8" ht="12.75">
      <c r="A4" s="23"/>
      <c r="B4" s="23"/>
      <c r="C4" s="23"/>
      <c r="D4" s="23"/>
      <c r="E4" s="23"/>
      <c r="F4" s="32"/>
      <c r="G4" s="32"/>
      <c r="H4" s="32"/>
    </row>
    <row r="5" spans="1:8" ht="12.75">
      <c r="A5" s="53" t="s">
        <v>109</v>
      </c>
      <c r="B5" s="23"/>
      <c r="C5" s="23"/>
      <c r="D5" s="23"/>
      <c r="E5" s="23"/>
      <c r="F5" s="32"/>
      <c r="G5" s="32"/>
      <c r="H5" s="32"/>
    </row>
    <row r="6" spans="1:8" ht="12.75">
      <c r="A6" s="23"/>
      <c r="B6" s="23"/>
      <c r="C6" s="23"/>
      <c r="D6" s="23"/>
      <c r="E6" s="23"/>
      <c r="F6" s="32"/>
      <c r="G6" s="32"/>
      <c r="H6" s="32"/>
    </row>
    <row r="7" spans="1:8" ht="12.75">
      <c r="A7" s="23" t="s">
        <v>110</v>
      </c>
      <c r="B7" s="23"/>
      <c r="C7" s="23"/>
      <c r="D7" s="23"/>
      <c r="E7" s="23"/>
      <c r="F7" s="32">
        <v>2857.76</v>
      </c>
      <c r="G7" s="32"/>
      <c r="H7" s="32"/>
    </row>
    <row r="8" spans="1:8" ht="12.75">
      <c r="A8" s="23"/>
      <c r="B8" s="23"/>
      <c r="C8" s="23"/>
      <c r="D8" s="23"/>
      <c r="E8" s="23"/>
      <c r="F8" s="32"/>
      <c r="G8" s="32"/>
      <c r="H8" s="32"/>
    </row>
    <row r="9" spans="1:8" ht="12.75">
      <c r="A9" s="23" t="s">
        <v>84</v>
      </c>
      <c r="B9" s="23"/>
      <c r="C9" s="23"/>
      <c r="D9" s="23"/>
      <c r="E9" s="23"/>
      <c r="F9" s="32">
        <f>'Receipts - Table 1'!I4</f>
        <v>1.19</v>
      </c>
      <c r="G9" s="32"/>
      <c r="H9" s="32"/>
    </row>
    <row r="10" spans="1:8" ht="12.75">
      <c r="A10" s="23"/>
      <c r="B10" s="23"/>
      <c r="C10" s="23"/>
      <c r="D10" s="23"/>
      <c r="E10" s="23"/>
      <c r="F10" s="32"/>
      <c r="G10" s="32"/>
      <c r="H10" s="32"/>
    </row>
    <row r="11" spans="1:8" ht="12.75">
      <c r="A11" s="23" t="s">
        <v>111</v>
      </c>
      <c r="B11" s="23"/>
      <c r="C11" s="23"/>
      <c r="D11" s="23"/>
      <c r="E11" s="23"/>
      <c r="F11" s="32"/>
      <c r="G11" s="32"/>
      <c r="H11" s="32">
        <v>0</v>
      </c>
    </row>
    <row r="12" spans="1:8" ht="12.75">
      <c r="A12" s="23"/>
      <c r="B12" s="23"/>
      <c r="C12" s="23"/>
      <c r="D12" s="23"/>
      <c r="E12" s="23"/>
      <c r="F12" s="32"/>
      <c r="G12" s="32"/>
      <c r="H12" s="32"/>
    </row>
    <row r="13" spans="1:8" ht="12.75">
      <c r="A13" s="23" t="s">
        <v>112</v>
      </c>
      <c r="B13" s="23"/>
      <c r="C13" s="23"/>
      <c r="D13" s="23"/>
      <c r="E13" s="23"/>
      <c r="F13" s="32"/>
      <c r="G13" s="32"/>
      <c r="H13" s="32">
        <v>2858.95</v>
      </c>
    </row>
    <row r="14" spans="1:8" ht="12.75">
      <c r="A14" s="23"/>
      <c r="B14" s="23"/>
      <c r="C14" s="23"/>
      <c r="D14" s="23"/>
      <c r="E14" s="23"/>
      <c r="F14" s="54"/>
      <c r="G14" s="32"/>
      <c r="H14" s="35"/>
    </row>
    <row r="15" spans="1:8" ht="12.75">
      <c r="A15" s="23"/>
      <c r="B15" s="23"/>
      <c r="C15" s="23"/>
      <c r="D15" s="23"/>
      <c r="E15" s="23"/>
      <c r="F15" s="38">
        <f>SUM(F6:F14)</f>
        <v>2858.9500000000003</v>
      </c>
      <c r="G15" s="32"/>
      <c r="H15" s="38">
        <f>SUM(H6:H14)</f>
        <v>2858.95</v>
      </c>
    </row>
    <row r="16" spans="1:8" ht="12.75">
      <c r="A16" s="23"/>
      <c r="B16" s="23"/>
      <c r="C16" s="23"/>
      <c r="D16" s="23"/>
      <c r="E16" s="23"/>
      <c r="F16" s="40"/>
      <c r="G16" s="32"/>
      <c r="H16" s="40"/>
    </row>
    <row r="17" spans="1:8" ht="12.75">
      <c r="A17" s="23"/>
      <c r="B17" s="23"/>
      <c r="C17" s="23"/>
      <c r="D17" s="23"/>
      <c r="E17" s="23"/>
      <c r="F17" s="32"/>
      <c r="G17" s="32">
        <f>F15-H15</f>
        <v>4.547473508864641E-13</v>
      </c>
      <c r="H17" s="32"/>
    </row>
    <row r="18" spans="1:8" ht="12.75">
      <c r="A18" s="23"/>
      <c r="B18" s="23"/>
      <c r="C18" s="23"/>
      <c r="D18" s="23"/>
      <c r="E18" s="23"/>
      <c r="F18" s="32"/>
      <c r="G18" s="32"/>
      <c r="H18" s="32"/>
    </row>
    <row r="19" spans="1:8" ht="12.75">
      <c r="A19" s="53" t="s">
        <v>81</v>
      </c>
      <c r="B19" s="23"/>
      <c r="C19" s="23"/>
      <c r="D19" s="23"/>
      <c r="E19" s="23"/>
      <c r="F19" s="32"/>
      <c r="G19" s="32"/>
      <c r="H19" s="32"/>
    </row>
    <row r="20" spans="1:8" ht="12.75">
      <c r="A20" s="23"/>
      <c r="B20" s="23"/>
      <c r="C20" s="23"/>
      <c r="D20" s="23"/>
      <c r="E20" s="23"/>
      <c r="F20" s="32"/>
      <c r="G20" s="32"/>
      <c r="H20" s="32"/>
    </row>
    <row r="21" spans="1:8" ht="12.75">
      <c r="A21" s="23" t="s">
        <v>110</v>
      </c>
      <c r="B21" s="23"/>
      <c r="C21" s="23"/>
      <c r="D21" s="23"/>
      <c r="E21" s="23"/>
      <c r="F21" s="32">
        <v>720.13</v>
      </c>
      <c r="G21" s="32"/>
      <c r="H21" s="32"/>
    </row>
    <row r="22" spans="1:8" ht="12.75">
      <c r="A22" s="23"/>
      <c r="B22" s="23"/>
      <c r="C22" s="23"/>
      <c r="D22" s="23"/>
      <c r="E22" s="23"/>
      <c r="F22" s="32"/>
      <c r="G22" s="32"/>
      <c r="H22" s="32"/>
    </row>
    <row r="23" spans="1:8" ht="12.75">
      <c r="A23" s="23" t="s">
        <v>84</v>
      </c>
      <c r="B23" s="23"/>
      <c r="C23" s="23"/>
      <c r="D23" s="23"/>
      <c r="E23" s="23"/>
      <c r="F23" s="32">
        <f>'Receipts - Table 1'!H4</f>
        <v>3944.26</v>
      </c>
      <c r="G23" s="32"/>
      <c r="H23" s="32"/>
    </row>
    <row r="24" spans="1:8" ht="12.75">
      <c r="A24" s="23"/>
      <c r="B24" s="23"/>
      <c r="C24" s="23"/>
      <c r="D24" s="23"/>
      <c r="E24" s="23"/>
      <c r="F24" s="32"/>
      <c r="G24" s="32"/>
      <c r="H24" s="32"/>
    </row>
    <row r="25" spans="1:8" ht="12.75">
      <c r="A25" s="23" t="s">
        <v>111</v>
      </c>
      <c r="B25" s="23"/>
      <c r="C25" s="23"/>
      <c r="D25" s="23"/>
      <c r="E25" s="23"/>
      <c r="F25" s="32"/>
      <c r="G25" s="32"/>
      <c r="H25" s="32">
        <f>'Expenditure - Table 1'!K4</f>
        <v>3934.21</v>
      </c>
    </row>
    <row r="26" spans="1:8" ht="12.75">
      <c r="A26" s="23"/>
      <c r="B26" s="23"/>
      <c r="C26" s="23"/>
      <c r="D26" s="23"/>
      <c r="E26" s="23"/>
      <c r="F26" s="32"/>
      <c r="G26" s="32"/>
      <c r="H26" s="32"/>
    </row>
    <row r="27" spans="1:8" ht="12.75">
      <c r="A27" s="23" t="s">
        <v>112</v>
      </c>
      <c r="B27" s="23"/>
      <c r="C27" s="23"/>
      <c r="D27" s="23"/>
      <c r="E27" s="23"/>
      <c r="F27" s="32"/>
      <c r="G27" s="32"/>
      <c r="H27" s="32">
        <f>H57</f>
        <v>730.1800000000001</v>
      </c>
    </row>
    <row r="28" spans="1:8" ht="12.75">
      <c r="A28" s="23"/>
      <c r="B28" s="23"/>
      <c r="C28" s="23"/>
      <c r="D28" s="23"/>
      <c r="E28" s="23"/>
      <c r="F28" s="54"/>
      <c r="G28" s="32"/>
      <c r="H28" s="35"/>
    </row>
    <row r="29" spans="1:8" ht="12.75">
      <c r="A29" s="23"/>
      <c r="B29" s="23"/>
      <c r="C29" s="23"/>
      <c r="D29" s="23"/>
      <c r="E29" s="23"/>
      <c r="F29" s="38">
        <f>SUM(F20:F28)</f>
        <v>4664.39</v>
      </c>
      <c r="G29" s="32"/>
      <c r="H29" s="38">
        <f>SUM(H20:H28)</f>
        <v>4664.39</v>
      </c>
    </row>
    <row r="30" spans="1:8" ht="12.75">
      <c r="A30" s="23"/>
      <c r="B30" s="23"/>
      <c r="C30" s="23"/>
      <c r="D30" s="23"/>
      <c r="E30" s="23"/>
      <c r="F30" s="40"/>
      <c r="G30" s="32"/>
      <c r="H30" s="40"/>
    </row>
    <row r="31" spans="1:8" ht="12.75">
      <c r="A31" s="23"/>
      <c r="B31" s="23"/>
      <c r="C31" s="23"/>
      <c r="D31" s="23"/>
      <c r="E31" s="23"/>
      <c r="F31" s="32"/>
      <c r="G31" s="32">
        <f>F29-H29</f>
        <v>0</v>
      </c>
      <c r="H31" s="32"/>
    </row>
    <row r="32" spans="1:8" ht="12.75">
      <c r="A32" s="23"/>
      <c r="B32" s="23"/>
      <c r="C32" s="23"/>
      <c r="D32" s="23"/>
      <c r="E32" s="23"/>
      <c r="F32" s="32"/>
      <c r="G32" s="32"/>
      <c r="H32" s="32"/>
    </row>
    <row r="33" spans="1:8" ht="12.75">
      <c r="A33" s="53" t="s">
        <v>113</v>
      </c>
      <c r="B33" s="23"/>
      <c r="C33" s="23"/>
      <c r="D33" s="23"/>
      <c r="E33" s="23"/>
      <c r="F33" s="32"/>
      <c r="G33" s="32"/>
      <c r="H33" s="32"/>
    </row>
    <row r="34" spans="1:8" ht="12.75">
      <c r="A34" s="23"/>
      <c r="B34" s="23"/>
      <c r="C34" s="23"/>
      <c r="D34" s="23"/>
      <c r="E34" s="23"/>
      <c r="F34" s="32"/>
      <c r="G34" s="32"/>
      <c r="H34" s="32"/>
    </row>
    <row r="35" spans="1:8" ht="12.75">
      <c r="A35" s="23" t="s">
        <v>114</v>
      </c>
      <c r="B35" s="23"/>
      <c r="C35" s="23"/>
      <c r="D35" s="23">
        <v>353</v>
      </c>
      <c r="E35" s="23"/>
      <c r="F35" s="32"/>
      <c r="G35" s="32"/>
      <c r="H35" s="32">
        <v>1479.69</v>
      </c>
    </row>
    <row r="36" spans="1:8" ht="12.75">
      <c r="A36" s="23"/>
      <c r="B36" s="23"/>
      <c r="C36" s="23"/>
      <c r="D36" s="23"/>
      <c r="E36" s="23"/>
      <c r="F36" s="32"/>
      <c r="G36" s="32"/>
      <c r="H36" s="32"/>
    </row>
    <row r="37" spans="1:8" ht="12.75">
      <c r="A37" s="23" t="s">
        <v>115</v>
      </c>
      <c r="B37" s="23"/>
      <c r="C37" s="23"/>
      <c r="D37" s="23"/>
      <c r="E37" s="23"/>
      <c r="F37" s="32"/>
      <c r="G37" s="32"/>
      <c r="H37" s="32"/>
    </row>
    <row r="38" spans="1:8" ht="12.75">
      <c r="A38" s="23"/>
      <c r="B38" s="23"/>
      <c r="C38" s="23"/>
      <c r="D38" s="23"/>
      <c r="E38" s="23"/>
      <c r="F38" s="32"/>
      <c r="G38" s="32"/>
      <c r="H38" s="32"/>
    </row>
    <row r="39" spans="1:8" ht="12.75">
      <c r="A39" s="23"/>
      <c r="B39" s="23"/>
      <c r="C39" s="23"/>
      <c r="D39" s="23"/>
      <c r="E39" s="23"/>
      <c r="F39" s="32"/>
      <c r="G39" s="32"/>
      <c r="H39" s="32"/>
    </row>
    <row r="40" spans="1:8" ht="12.75">
      <c r="A40" s="23"/>
      <c r="B40" s="23"/>
      <c r="C40" s="23"/>
      <c r="D40" s="23"/>
      <c r="E40" s="23"/>
      <c r="F40" s="32"/>
      <c r="G40" s="32"/>
      <c r="H40" s="32"/>
    </row>
    <row r="41" spans="1:8" ht="12.75">
      <c r="A41" s="23"/>
      <c r="B41" s="23"/>
      <c r="C41" s="23"/>
      <c r="D41" s="23"/>
      <c r="E41" s="23"/>
      <c r="F41" s="32"/>
      <c r="G41" s="35"/>
      <c r="H41" s="32"/>
    </row>
    <row r="42" spans="1:8" ht="12.75">
      <c r="A42" s="23"/>
      <c r="B42" s="23"/>
      <c r="C42" s="23"/>
      <c r="D42" s="23"/>
      <c r="E42" s="23"/>
      <c r="F42" s="32"/>
      <c r="G42" s="40"/>
      <c r="H42" s="32">
        <f>SUM(G36:G41)</f>
        <v>0</v>
      </c>
    </row>
    <row r="43" spans="1:8" ht="12.75">
      <c r="A43" s="23"/>
      <c r="B43" s="23"/>
      <c r="C43" s="23"/>
      <c r="D43" s="23"/>
      <c r="E43" s="23"/>
      <c r="F43" s="32"/>
      <c r="G43" s="32"/>
      <c r="H43" s="32"/>
    </row>
    <row r="44" spans="1:8" ht="12.75">
      <c r="A44" s="23" t="s">
        <v>116</v>
      </c>
      <c r="B44" s="23"/>
      <c r="C44" s="23"/>
      <c r="D44" s="23"/>
      <c r="E44" s="23"/>
      <c r="F44" s="32"/>
      <c r="G44" s="32"/>
      <c r="H44" s="32"/>
    </row>
    <row r="45" spans="1:8" ht="12.75">
      <c r="A45" s="23"/>
      <c r="B45" s="23"/>
      <c r="C45" s="23"/>
      <c r="D45" s="23"/>
      <c r="E45" s="23"/>
      <c r="F45" s="32"/>
      <c r="G45" s="32"/>
      <c r="H45" s="32"/>
    </row>
    <row r="46" spans="1:8" ht="12.75">
      <c r="A46" s="23"/>
      <c r="B46" s="23">
        <v>643</v>
      </c>
      <c r="C46" s="23"/>
      <c r="D46" s="23"/>
      <c r="E46" s="23"/>
      <c r="F46" s="32"/>
      <c r="G46" s="32">
        <v>80</v>
      </c>
      <c r="H46" s="32"/>
    </row>
    <row r="47" spans="1:8" ht="12.75">
      <c r="A47" s="23"/>
      <c r="B47" s="23">
        <v>644</v>
      </c>
      <c r="C47" s="23"/>
      <c r="D47" s="23"/>
      <c r="E47" s="23"/>
      <c r="F47" s="32"/>
      <c r="G47" s="32">
        <v>80</v>
      </c>
      <c r="H47" s="32"/>
    </row>
    <row r="48" spans="1:8" ht="12.75">
      <c r="A48" s="23"/>
      <c r="B48" s="23">
        <v>645</v>
      </c>
      <c r="C48" s="23"/>
      <c r="D48" s="23"/>
      <c r="E48" s="23"/>
      <c r="F48" s="32"/>
      <c r="G48" s="32">
        <v>80</v>
      </c>
      <c r="H48" s="32"/>
    </row>
    <row r="49" spans="1:8" ht="12.75">
      <c r="A49" s="23"/>
      <c r="B49" s="23">
        <v>647</v>
      </c>
      <c r="C49" s="23"/>
      <c r="D49" s="23"/>
      <c r="E49" s="23"/>
      <c r="F49" s="32"/>
      <c r="G49" s="32">
        <v>80</v>
      </c>
      <c r="H49" s="32"/>
    </row>
    <row r="50" spans="1:8" ht="12.75">
      <c r="A50" s="23"/>
      <c r="B50" s="23">
        <v>648</v>
      </c>
      <c r="C50" s="23"/>
      <c r="D50" s="23"/>
      <c r="E50" s="23"/>
      <c r="F50" s="32"/>
      <c r="G50" s="32"/>
      <c r="H50" s="32"/>
    </row>
    <row r="51" spans="1:8" ht="12.75">
      <c r="A51" s="23"/>
      <c r="B51" s="23">
        <v>649</v>
      </c>
      <c r="C51" s="23"/>
      <c r="D51" s="23"/>
      <c r="E51" s="23"/>
      <c r="F51" s="32"/>
      <c r="G51" s="32">
        <v>35</v>
      </c>
      <c r="H51" s="32"/>
    </row>
    <row r="52" spans="1:8" ht="12.75">
      <c r="A52" s="23"/>
      <c r="B52" s="23">
        <v>650</v>
      </c>
      <c r="C52" s="23"/>
      <c r="D52" s="23"/>
      <c r="E52" s="23"/>
      <c r="F52" s="32"/>
      <c r="G52" s="32">
        <v>90</v>
      </c>
      <c r="H52" s="32"/>
    </row>
    <row r="53" spans="1:8" ht="12.75">
      <c r="A53" s="23"/>
      <c r="B53" s="23">
        <v>651</v>
      </c>
      <c r="C53" s="23"/>
      <c r="D53" s="23"/>
      <c r="E53" s="23"/>
      <c r="F53" s="32"/>
      <c r="G53" s="32">
        <v>280</v>
      </c>
      <c r="H53" s="32"/>
    </row>
    <row r="54" spans="1:8" ht="12.75">
      <c r="A54" s="23"/>
      <c r="B54" s="23">
        <v>652</v>
      </c>
      <c r="C54" s="23"/>
      <c r="D54" s="23"/>
      <c r="E54" s="23"/>
      <c r="F54" s="32"/>
      <c r="G54" s="35">
        <v>24.51</v>
      </c>
      <c r="H54" s="32"/>
    </row>
    <row r="55" spans="1:8" ht="12.75">
      <c r="A55" s="23"/>
      <c r="B55" s="23"/>
      <c r="C55" s="23"/>
      <c r="D55" s="23"/>
      <c r="E55" s="23"/>
      <c r="F55" s="32"/>
      <c r="G55" s="40"/>
      <c r="H55" s="32">
        <f>-SUM(G44:G54)</f>
        <v>-749.51</v>
      </c>
    </row>
    <row r="56" spans="1:8" ht="12.75">
      <c r="A56" s="23"/>
      <c r="B56" s="23"/>
      <c r="C56" s="23"/>
      <c r="D56" s="23"/>
      <c r="E56" s="23"/>
      <c r="F56" s="32"/>
      <c r="G56" s="32"/>
      <c r="H56" s="35"/>
    </row>
    <row r="57" spans="1:8" ht="12.75">
      <c r="A57" s="23"/>
      <c r="B57" s="23"/>
      <c r="C57" s="23"/>
      <c r="D57" s="23"/>
      <c r="E57" s="23"/>
      <c r="F57" s="32"/>
      <c r="G57" s="32"/>
      <c r="H57" s="38">
        <f>SUM(H33:H56)</f>
        <v>730.1800000000001</v>
      </c>
    </row>
  </sheetData>
  <printOptions/>
  <pageMargins left="0.7000000476837158" right="0.7000000476837158" top="0.75" bottom="0.75" header="0.30000001192092896" footer="0.30000001192092896"/>
  <pageSetup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</dc:creator>
  <cp:keywords/>
  <dc:description/>
  <cp:lastModifiedBy/>
  <cp:category/>
  <cp:version/>
  <cp:contentType/>
  <cp:contentStatus/>
</cp:coreProperties>
</file>